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2月2日差替ファイル\"/>
    </mc:Choice>
  </mc:AlternateContent>
  <bookViews>
    <workbookView xWindow="-105" yWindow="-105" windowWidth="23250" windowHeight="12450" tabRatio="860"/>
  </bookViews>
  <sheets>
    <sheet name="提出書類の説明" sheetId="20" r:id="rId1"/>
    <sheet name="①利用許可申請書 (記入例)" sheetId="22" r:id="rId2"/>
    <sheet name="①利用許可申請書" sheetId="18" r:id="rId3"/>
    <sheet name="②利用計画打合表" sheetId="19" r:id="rId4"/>
    <sheet name="③防災計画書" sheetId="17" r:id="rId5"/>
    <sheet name="④HP掲載申込書" sheetId="16" r:id="rId6"/>
  </sheets>
  <definedNames>
    <definedName name="_xlnm._FilterDatabase" localSheetId="5" hidden="1">④HP掲載申込書!$A$22:$I$26</definedName>
    <definedName name="_xlnm.Print_Area" localSheetId="2">①利用許可申請書!$A$1:$S$104</definedName>
    <definedName name="_xlnm.Print_Area" localSheetId="1">'①利用許可申請書 (記入例)'!$A$1:$S$104</definedName>
    <definedName name="_xlnm.Print_Area" localSheetId="3">②利用計画打合表!$A$1:$S$87</definedName>
    <definedName name="_xlnm.Print_Area" localSheetId="4">③防災計画書!$A$1:$J$45</definedName>
    <definedName name="_xlnm.Print_Area" localSheetId="5">④HP掲載申込書!$A$1:$I$26</definedName>
    <definedName name="_xlnm.Print_Area" localSheetId="0">提出書類の説明!$A$1:$B$31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41" i="22" l="1"/>
  <c r="AC340" i="22"/>
  <c r="AC339" i="22"/>
  <c r="AC338" i="22"/>
  <c r="AC337" i="22"/>
  <c r="AC336" i="22"/>
  <c r="AC335" i="22"/>
  <c r="AC334" i="22"/>
  <c r="AC333" i="22"/>
  <c r="AC332" i="22"/>
  <c r="AC331" i="22"/>
  <c r="AC330" i="22"/>
  <c r="AC329" i="22"/>
  <c r="AC328" i="22"/>
  <c r="AC327" i="22"/>
  <c r="AC326" i="22"/>
  <c r="AC325" i="22"/>
  <c r="AC324" i="22"/>
  <c r="AC323" i="22"/>
  <c r="AC322" i="22"/>
  <c r="AC321" i="22"/>
  <c r="AC320" i="22"/>
  <c r="AC319" i="22"/>
  <c r="AC318" i="22"/>
  <c r="AC317" i="22"/>
  <c r="AC316" i="22"/>
  <c r="AC315" i="22"/>
  <c r="AC314" i="22"/>
  <c r="AC313" i="22"/>
  <c r="AC312" i="22"/>
  <c r="AC311" i="22"/>
  <c r="AC310" i="22"/>
  <c r="AC309" i="22"/>
  <c r="AC308" i="22"/>
  <c r="AC307" i="22"/>
  <c r="AC306" i="22"/>
  <c r="AC305" i="22"/>
  <c r="AC304" i="22"/>
  <c r="AC303" i="22"/>
  <c r="AC302" i="22"/>
  <c r="AC301" i="22"/>
  <c r="AC300" i="22"/>
  <c r="AC299" i="22"/>
  <c r="AC298" i="22"/>
  <c r="AC297" i="22"/>
  <c r="AC296" i="22"/>
  <c r="AC295" i="22"/>
  <c r="AC294" i="22"/>
  <c r="AC293" i="22"/>
  <c r="AC292" i="22"/>
  <c r="AC291" i="22"/>
  <c r="AC290" i="22"/>
  <c r="AC289" i="22"/>
  <c r="AC288" i="22"/>
  <c r="AC287" i="22"/>
  <c r="AC286" i="22"/>
  <c r="AC285" i="22"/>
  <c r="AC284" i="22"/>
  <c r="AC283" i="22"/>
  <c r="AC282" i="22"/>
  <c r="AC281" i="22"/>
  <c r="AC280" i="22"/>
  <c r="AC279" i="22"/>
  <c r="AC278" i="22"/>
  <c r="AC277" i="22"/>
  <c r="AC276" i="22"/>
  <c r="AC275" i="22"/>
  <c r="AC274" i="22"/>
  <c r="AC273" i="22"/>
  <c r="AC272" i="22"/>
  <c r="AC271" i="22"/>
  <c r="AC270" i="22"/>
  <c r="AC269" i="22"/>
  <c r="AC268" i="22"/>
  <c r="AC267" i="22"/>
  <c r="AC266" i="22"/>
  <c r="AC265" i="22"/>
  <c r="AC264" i="22"/>
  <c r="AC263" i="22"/>
  <c r="AC262" i="22"/>
  <c r="AC261" i="22"/>
  <c r="AC260" i="22"/>
  <c r="AC259" i="22"/>
  <c r="AC258" i="22"/>
  <c r="AC257" i="22"/>
  <c r="AC256" i="22"/>
  <c r="AC255" i="22"/>
  <c r="AC254" i="22"/>
  <c r="AC253" i="22"/>
  <c r="AC252" i="22"/>
  <c r="AC251" i="22"/>
  <c r="AC250" i="22"/>
  <c r="AC249" i="22"/>
  <c r="AC248" i="22"/>
  <c r="AC247" i="22"/>
  <c r="AC246" i="22"/>
  <c r="AC245" i="22"/>
  <c r="AC244" i="22"/>
  <c r="AC243" i="22"/>
  <c r="AC242" i="22"/>
  <c r="AC241" i="22"/>
  <c r="AC240" i="22"/>
  <c r="AC239" i="22"/>
  <c r="AC238" i="22"/>
  <c r="AC237" i="22"/>
  <c r="AC236" i="22"/>
  <c r="AC235" i="22"/>
  <c r="AC234" i="22"/>
  <c r="AC233" i="22"/>
  <c r="AC232" i="22"/>
  <c r="AC231" i="22"/>
  <c r="AC230" i="22"/>
  <c r="AC229" i="22"/>
  <c r="AC228" i="22"/>
  <c r="AC227" i="22"/>
  <c r="AC226" i="22"/>
  <c r="AC225" i="22"/>
  <c r="AC224" i="22"/>
  <c r="AC223" i="22"/>
  <c r="AC222" i="22"/>
  <c r="AC221" i="22"/>
  <c r="AC220" i="22"/>
  <c r="AC219" i="22"/>
  <c r="AC218" i="22"/>
  <c r="AC217" i="22"/>
  <c r="AC216" i="22"/>
  <c r="AC215" i="22"/>
  <c r="AC214" i="22"/>
  <c r="AC213" i="22"/>
  <c r="AC212" i="22"/>
  <c r="AC211" i="22"/>
  <c r="AC210" i="22"/>
  <c r="AC209" i="22"/>
  <c r="AC208" i="22"/>
  <c r="AC207" i="22"/>
  <c r="AC206" i="22"/>
  <c r="AC205" i="22"/>
  <c r="AC204" i="22"/>
  <c r="AC203" i="22"/>
  <c r="AC202" i="22"/>
  <c r="AC201" i="22"/>
  <c r="AC200" i="22"/>
  <c r="AC199" i="22"/>
  <c r="AC198" i="22"/>
  <c r="AC197" i="22"/>
  <c r="AC196" i="22"/>
  <c r="AC195" i="22"/>
  <c r="AC194" i="22"/>
  <c r="AC193" i="22"/>
  <c r="AC192" i="22"/>
  <c r="AC191" i="22"/>
  <c r="AC190" i="22"/>
  <c r="AC189" i="22"/>
  <c r="AC188" i="22"/>
  <c r="AC187" i="22"/>
  <c r="AC186" i="22"/>
  <c r="AC185" i="22"/>
  <c r="AC184" i="22"/>
  <c r="AC183" i="22"/>
  <c r="AC182" i="22"/>
  <c r="AC181" i="22"/>
  <c r="AC180" i="22"/>
  <c r="AC179" i="22"/>
  <c r="AC178" i="22"/>
  <c r="AC177" i="22"/>
  <c r="AC176" i="22"/>
  <c r="AC175" i="22"/>
  <c r="AC174" i="22"/>
  <c r="AC173" i="22"/>
  <c r="AC172" i="22"/>
  <c r="AC171" i="22"/>
  <c r="AC170" i="22"/>
  <c r="AC169" i="22"/>
  <c r="AC168" i="22"/>
  <c r="AC167" i="22"/>
  <c r="AC166" i="22"/>
  <c r="AC165" i="22"/>
  <c r="AC164" i="22"/>
  <c r="AC163" i="22"/>
  <c r="AC162" i="22"/>
  <c r="AC161" i="22"/>
  <c r="AC160" i="22"/>
  <c r="AC159" i="22"/>
  <c r="AC158" i="22"/>
  <c r="AC157" i="22"/>
  <c r="AQ156" i="22"/>
  <c r="AC156" i="22"/>
  <c r="AC155" i="22"/>
  <c r="AQ154" i="22"/>
  <c r="AC154" i="22"/>
  <c r="AQ153" i="22"/>
  <c r="AC153" i="22"/>
  <c r="AC152" i="22"/>
  <c r="AC151" i="22"/>
  <c r="AC150" i="22"/>
  <c r="AC149" i="22"/>
  <c r="AC148" i="22"/>
  <c r="AC147" i="22"/>
  <c r="AC146" i="22"/>
  <c r="AC145" i="22"/>
  <c r="AC144" i="22"/>
  <c r="AC143" i="22"/>
  <c r="AC142" i="22"/>
  <c r="AC141" i="22"/>
  <c r="AC140" i="22"/>
  <c r="AC139" i="22"/>
  <c r="AC138" i="22"/>
  <c r="AC137" i="22"/>
  <c r="AC136" i="22"/>
  <c r="AS135" i="22"/>
  <c r="AS136" i="22" s="1"/>
  <c r="AS137" i="22" s="1"/>
  <c r="AS138" i="22" s="1"/>
  <c r="AS139" i="22" s="1"/>
  <c r="AS140" i="22" s="1"/>
  <c r="AS141" i="22" s="1"/>
  <c r="AC135" i="22"/>
  <c r="AC134" i="22"/>
  <c r="AO133" i="22"/>
  <c r="AN133" i="22"/>
  <c r="AC133" i="22"/>
  <c r="AC132" i="22"/>
  <c r="AC131" i="22"/>
  <c r="AC130" i="22"/>
  <c r="AC129" i="22"/>
  <c r="AC128" i="22"/>
  <c r="AC127" i="22"/>
  <c r="AC126" i="22"/>
  <c r="AC125" i="22"/>
  <c r="AC124" i="22"/>
  <c r="AC123" i="22"/>
  <c r="AC122" i="22"/>
  <c r="AC121" i="22"/>
  <c r="AC120" i="22"/>
  <c r="AC119" i="22"/>
  <c r="AC118" i="22"/>
  <c r="AC117" i="22"/>
  <c r="AC116" i="22"/>
  <c r="AC115" i="22"/>
  <c r="AC114" i="22"/>
  <c r="AC113" i="22"/>
  <c r="AC112" i="22"/>
  <c r="AC111" i="22"/>
  <c r="AC110" i="22"/>
  <c r="AC109" i="22"/>
  <c r="AC108" i="22"/>
  <c r="BC95" i="22"/>
  <c r="BA95" i="22"/>
  <c r="AZ95" i="22"/>
  <c r="AW95" i="22"/>
  <c r="AT95" i="22"/>
  <c r="AQ95" i="22"/>
  <c r="BD94" i="22"/>
  <c r="BB94" i="22"/>
  <c r="BA94" i="22"/>
  <c r="AY94" i="22"/>
  <c r="AX94" i="22"/>
  <c r="AV94" i="22"/>
  <c r="AU94" i="22"/>
  <c r="AS94" i="22"/>
  <c r="AR94" i="22"/>
  <c r="AP94" i="22"/>
  <c r="BE94" i="22" s="1"/>
  <c r="R94" i="22" s="1"/>
  <c r="BD93" i="22"/>
  <c r="BB93" i="22"/>
  <c r="BA93" i="22"/>
  <c r="AY93" i="22"/>
  <c r="AX93" i="22"/>
  <c r="AV93" i="22"/>
  <c r="AU93" i="22"/>
  <c r="AS93" i="22"/>
  <c r="AR93" i="22"/>
  <c r="AP93" i="22"/>
  <c r="BE93" i="22" s="1"/>
  <c r="R93" i="22" s="1"/>
  <c r="BD92" i="22"/>
  <c r="BB92" i="22"/>
  <c r="BA92" i="22"/>
  <c r="AY92" i="22"/>
  <c r="AX92" i="22"/>
  <c r="AV92" i="22"/>
  <c r="AU92" i="22"/>
  <c r="AS92" i="22"/>
  <c r="AR92" i="22"/>
  <c r="AP92" i="22"/>
  <c r="BE92" i="22" s="1"/>
  <c r="R92" i="22" s="1"/>
  <c r="BD91" i="22"/>
  <c r="BB91" i="22"/>
  <c r="BA91" i="22"/>
  <c r="AY91" i="22"/>
  <c r="AX91" i="22"/>
  <c r="AV91" i="22"/>
  <c r="AU91" i="22"/>
  <c r="AS91" i="22"/>
  <c r="AR91" i="22"/>
  <c r="AP91" i="22"/>
  <c r="BE91" i="22" s="1"/>
  <c r="R91" i="22" s="1"/>
  <c r="BD90" i="22"/>
  <c r="BD95" i="22" s="1"/>
  <c r="BB90" i="22"/>
  <c r="BB95" i="22" s="1"/>
  <c r="BA90" i="22"/>
  <c r="AY90" i="22"/>
  <c r="AY95" i="22" s="1"/>
  <c r="AX90" i="22"/>
  <c r="AX95" i="22" s="1"/>
  <c r="AV90" i="22"/>
  <c r="AV95" i="22" s="1"/>
  <c r="AU90" i="22"/>
  <c r="AU95" i="22" s="1"/>
  <c r="AS90" i="22"/>
  <c r="AS95" i="22" s="1"/>
  <c r="AR90" i="22"/>
  <c r="AR95" i="22" s="1"/>
  <c r="AP90" i="22"/>
  <c r="AP95" i="22" s="1"/>
  <c r="C76" i="22"/>
  <c r="BJ75" i="22"/>
  <c r="BK75" i="22" s="1"/>
  <c r="BL75" i="22" s="1"/>
  <c r="BM75" i="22" s="1"/>
  <c r="BN75" i="22" s="1"/>
  <c r="BO75" i="22" s="1"/>
  <c r="BP75" i="22" s="1"/>
  <c r="BQ75" i="22" s="1"/>
  <c r="BR75" i="22" s="1"/>
  <c r="BS75" i="22" s="1"/>
  <c r="BT75" i="22" s="1"/>
  <c r="BU75" i="22" s="1"/>
  <c r="BV75" i="22" s="1"/>
  <c r="BI75" i="22"/>
  <c r="AR75" i="22"/>
  <c r="AS75" i="22" s="1"/>
  <c r="AT75" i="22" s="1"/>
  <c r="AU75" i="22" s="1"/>
  <c r="AV75" i="22" s="1"/>
  <c r="AW75" i="22" s="1"/>
  <c r="AX75" i="22" s="1"/>
  <c r="AY75" i="22" s="1"/>
  <c r="AZ75" i="22" s="1"/>
  <c r="BA75" i="22" s="1"/>
  <c r="BB75" i="22" s="1"/>
  <c r="BC75" i="22" s="1"/>
  <c r="BD75" i="22" s="1"/>
  <c r="AQ75" i="22"/>
  <c r="R75" i="22"/>
  <c r="M75" i="22"/>
  <c r="R74" i="22"/>
  <c r="C74" i="22"/>
  <c r="AC48" i="22"/>
  <c r="AB48" i="22"/>
  <c r="AP133" i="22" l="1"/>
  <c r="AO95" i="22"/>
  <c r="BC87" i="22"/>
  <c r="BA87" i="22"/>
  <c r="AY87" i="22"/>
  <c r="AW87" i="22"/>
  <c r="AU87" i="22"/>
  <c r="AS87" i="22"/>
  <c r="AQ87" i="22"/>
  <c r="BD86" i="22"/>
  <c r="BB86" i="22"/>
  <c r="AZ86" i="22"/>
  <c r="AX86" i="22"/>
  <c r="AV86" i="22"/>
  <c r="AT86" i="22"/>
  <c r="AR86" i="22"/>
  <c r="AP86" i="22"/>
  <c r="BC85" i="22"/>
  <c r="BA85" i="22"/>
  <c r="AY85" i="22"/>
  <c r="BQ87" i="22" s="1"/>
  <c r="AW85" i="22"/>
  <c r="AU85" i="22"/>
  <c r="AS85" i="22"/>
  <c r="AQ85" i="22"/>
  <c r="BI87" i="22" s="1"/>
  <c r="BC84" i="22"/>
  <c r="BA84" i="22"/>
  <c r="AY84" i="22"/>
  <c r="AW84" i="22"/>
  <c r="AU84" i="22"/>
  <c r="AS84" i="22"/>
  <c r="AQ84" i="22"/>
  <c r="BD83" i="22"/>
  <c r="BB83" i="22"/>
  <c r="AZ83" i="22"/>
  <c r="AX83" i="22"/>
  <c r="AV83" i="22"/>
  <c r="AT83" i="22"/>
  <c r="AR83" i="22"/>
  <c r="AP83" i="22"/>
  <c r="BC82" i="22"/>
  <c r="BA82" i="22"/>
  <c r="AY82" i="22"/>
  <c r="BQ84" i="22" s="1"/>
  <c r="AW82" i="22"/>
  <c r="AU82" i="22"/>
  <c r="AS82" i="22"/>
  <c r="AQ82" i="22"/>
  <c r="BI84" i="22" s="1"/>
  <c r="BB87" i="22"/>
  <c r="AX87" i="22"/>
  <c r="AT87" i="22"/>
  <c r="AP87" i="22"/>
  <c r="BA86" i="22"/>
  <c r="AW86" i="22"/>
  <c r="AS86" i="22"/>
  <c r="BD85" i="22"/>
  <c r="AZ85" i="22"/>
  <c r="AV85" i="22"/>
  <c r="AR85" i="22"/>
  <c r="BD84" i="22"/>
  <c r="AZ84" i="22"/>
  <c r="AV84" i="22"/>
  <c r="AR84" i="22"/>
  <c r="BC83" i="22"/>
  <c r="AY83" i="22"/>
  <c r="AU83" i="22"/>
  <c r="AQ83" i="22"/>
  <c r="BB82" i="22"/>
  <c r="AX82" i="22"/>
  <c r="AT82" i="22"/>
  <c r="AP82" i="22"/>
  <c r="BD87" i="22"/>
  <c r="AZ87" i="22"/>
  <c r="AV87" i="22"/>
  <c r="AR87" i="22"/>
  <c r="BC86" i="22"/>
  <c r="AY86" i="22"/>
  <c r="AU86" i="22"/>
  <c r="AQ86" i="22"/>
  <c r="BB85" i="22"/>
  <c r="BT87" i="22" s="1"/>
  <c r="AX85" i="22"/>
  <c r="AT85" i="22"/>
  <c r="BL87" i="22" s="1"/>
  <c r="AP85" i="22"/>
  <c r="BB84" i="22"/>
  <c r="AX84" i="22"/>
  <c r="AT84" i="22"/>
  <c r="AP84" i="22"/>
  <c r="BA83" i="22"/>
  <c r="AW83" i="22"/>
  <c r="AS83" i="22"/>
  <c r="BD82" i="22"/>
  <c r="AZ82" i="22"/>
  <c r="BR84" i="22" s="1"/>
  <c r="AV82" i="22"/>
  <c r="AR82" i="22"/>
  <c r="BJ84" i="22" s="1"/>
  <c r="BC81" i="22"/>
  <c r="BA81" i="22"/>
  <c r="AY81" i="22"/>
  <c r="AW81" i="22"/>
  <c r="AU81" i="22"/>
  <c r="AS81" i="22"/>
  <c r="AQ81" i="22"/>
  <c r="BD80" i="22"/>
  <c r="BB80" i="22"/>
  <c r="AZ80" i="22"/>
  <c r="AX80" i="22"/>
  <c r="AV80" i="22"/>
  <c r="AT80" i="22"/>
  <c r="AR80" i="22"/>
  <c r="AP80" i="22"/>
  <c r="BC79" i="22"/>
  <c r="BA79" i="22"/>
  <c r="AY79" i="22"/>
  <c r="AW79" i="22"/>
  <c r="AU79" i="22"/>
  <c r="AS79" i="22"/>
  <c r="AQ79" i="22"/>
  <c r="BD81" i="22"/>
  <c r="BE90" i="22"/>
  <c r="AP79" i="22"/>
  <c r="AR79" i="22"/>
  <c r="AT79" i="22"/>
  <c r="AV79" i="22"/>
  <c r="AX79" i="22"/>
  <c r="AZ79" i="22"/>
  <c r="BB79" i="22"/>
  <c r="BD79" i="22"/>
  <c r="AQ80" i="22"/>
  <c r="AS80" i="22"/>
  <c r="AU80" i="22"/>
  <c r="AW80" i="22"/>
  <c r="AY80" i="22"/>
  <c r="BA80" i="22"/>
  <c r="BC80" i="22"/>
  <c r="AP81" i="22"/>
  <c r="AR81" i="22"/>
  <c r="AT81" i="22"/>
  <c r="AV81" i="22"/>
  <c r="AX81" i="22"/>
  <c r="AZ81" i="22"/>
  <c r="BB81" i="22"/>
  <c r="G10" i="17"/>
  <c r="E10" i="17"/>
  <c r="D10" i="17"/>
  <c r="D5" i="19"/>
  <c r="F76" i="22" l="1"/>
  <c r="I76" i="22"/>
  <c r="L76" i="22" s="1"/>
  <c r="O76" i="22" s="1"/>
  <c r="BD88" i="22"/>
  <c r="BV81" i="22"/>
  <c r="AZ88" i="22"/>
  <c r="BR81" i="22"/>
  <c r="AV88" i="22"/>
  <c r="BN81" i="22"/>
  <c r="AR88" i="22"/>
  <c r="BJ81" i="22"/>
  <c r="R90" i="22"/>
  <c r="BE95" i="22"/>
  <c r="Q95" i="22" s="1"/>
  <c r="AQ88" i="22"/>
  <c r="BI81" i="22"/>
  <c r="AU88" i="22"/>
  <c r="BM81" i="22"/>
  <c r="AY88" i="22"/>
  <c r="BQ81" i="22"/>
  <c r="BU81" i="22"/>
  <c r="BC88" i="22"/>
  <c r="BL84" i="22"/>
  <c r="BT84" i="22"/>
  <c r="BN87" i="22"/>
  <c r="BV87" i="22"/>
  <c r="BM84" i="22"/>
  <c r="BU84" i="22"/>
  <c r="BM87" i="22"/>
  <c r="BU87" i="22"/>
  <c r="BB88" i="22"/>
  <c r="BT81" i="22"/>
  <c r="AX88" i="22"/>
  <c r="BP81" i="22"/>
  <c r="AT88" i="22"/>
  <c r="BL81" i="22"/>
  <c r="AP88" i="22"/>
  <c r="BH81" i="22"/>
  <c r="AS88" i="22"/>
  <c r="BK81" i="22"/>
  <c r="AW88" i="22"/>
  <c r="BO81" i="22"/>
  <c r="BA88" i="22"/>
  <c r="BS81" i="22"/>
  <c r="BN84" i="22"/>
  <c r="BV84" i="22"/>
  <c r="BH87" i="22"/>
  <c r="BP87" i="22"/>
  <c r="BH84" i="22"/>
  <c r="BP84" i="22"/>
  <c r="BJ87" i="22"/>
  <c r="BR87" i="22"/>
  <c r="BK84" i="22"/>
  <c r="BO84" i="22"/>
  <c r="BS84" i="22"/>
  <c r="BK87" i="22"/>
  <c r="BO87" i="22"/>
  <c r="BS87" i="22"/>
  <c r="B8" i="16"/>
  <c r="BE81" i="22" l="1"/>
  <c r="BE84" i="22"/>
  <c r="R82" i="22" s="1"/>
  <c r="BE87" i="22"/>
  <c r="R85" i="22" s="1"/>
  <c r="AO88" i="22"/>
  <c r="D14" i="19"/>
  <c r="BE88" i="22" l="1"/>
  <c r="Q88" i="22" s="1"/>
  <c r="R79" i="22"/>
  <c r="R74" i="18"/>
  <c r="BI75" i="18" l="1"/>
  <c r="BJ75" i="18" s="1"/>
  <c r="BK75" i="18" s="1"/>
  <c r="BL75" i="18" s="1"/>
  <c r="BM75" i="18" s="1"/>
  <c r="BN75" i="18" s="1"/>
  <c r="BO75" i="18" s="1"/>
  <c r="BP75" i="18" s="1"/>
  <c r="BQ75" i="18" s="1"/>
  <c r="BR75" i="18" s="1"/>
  <c r="BS75" i="18" s="1"/>
  <c r="BT75" i="18" s="1"/>
  <c r="BU75" i="18" s="1"/>
  <c r="BV75" i="18" s="1"/>
  <c r="AQ75" i="18"/>
  <c r="AR75" i="18" s="1"/>
  <c r="AS75" i="18" s="1"/>
  <c r="AT75" i="18" s="1"/>
  <c r="AU75" i="18" s="1"/>
  <c r="AV75" i="18" s="1"/>
  <c r="AW75" i="18" s="1"/>
  <c r="AX75" i="18" s="1"/>
  <c r="AY75" i="18" s="1"/>
  <c r="AZ75" i="18" s="1"/>
  <c r="BA75" i="18" s="1"/>
  <c r="BB75" i="18" s="1"/>
  <c r="BC75" i="18" s="1"/>
  <c r="BD75" i="18" s="1"/>
  <c r="AS135" i="18" l="1"/>
  <c r="AS136" i="18" s="1"/>
  <c r="AS137" i="18" s="1"/>
  <c r="AS138" i="18" s="1"/>
  <c r="AS139" i="18" s="1"/>
  <c r="AS140" i="18" s="1"/>
  <c r="M75" i="18"/>
  <c r="AP80" i="18" l="1"/>
  <c r="R75" i="18"/>
  <c r="AC48" i="18"/>
  <c r="F11" i="17" s="1"/>
  <c r="D13" i="19"/>
  <c r="D8" i="19"/>
  <c r="D6" i="19"/>
  <c r="AB48" i="18"/>
  <c r="D11" i="17" s="1"/>
  <c r="G8" i="16" l="1"/>
  <c r="B7" i="16"/>
  <c r="C9" i="17"/>
  <c r="C8" i="17"/>
  <c r="O23" i="19" l="1"/>
  <c r="P24" i="19"/>
  <c r="N24" i="19"/>
  <c r="P18" i="19"/>
  <c r="O18" i="19"/>
  <c r="N18" i="19"/>
  <c r="L18" i="19"/>
  <c r="H18" i="19"/>
  <c r="G18" i="19"/>
  <c r="F18" i="19"/>
  <c r="D18" i="19"/>
  <c r="P9" i="19"/>
  <c r="M9" i="19"/>
  <c r="P8" i="19"/>
  <c r="M8" i="19"/>
  <c r="D9" i="19"/>
  <c r="D7" i="19"/>
  <c r="H12" i="19" l="1"/>
  <c r="D12" i="19"/>
  <c r="D15" i="19"/>
  <c r="J26" i="19"/>
  <c r="D26" i="19"/>
  <c r="N22" i="19"/>
  <c r="N21" i="19"/>
  <c r="N20" i="19"/>
  <c r="H24" i="19"/>
  <c r="H23" i="19"/>
  <c r="H22" i="19"/>
  <c r="H21" i="19"/>
  <c r="H20" i="19"/>
  <c r="D21" i="19"/>
  <c r="D23" i="19"/>
  <c r="D22" i="19"/>
  <c r="D20" i="19"/>
  <c r="AC156" i="18" l="1"/>
  <c r="AC155" i="18"/>
  <c r="AC154" i="18"/>
  <c r="AC153" i="18"/>
  <c r="AC152" i="18"/>
  <c r="AC151" i="18"/>
  <c r="AC150" i="18"/>
  <c r="AC149" i="18"/>
  <c r="AC148" i="18"/>
  <c r="AC147" i="18"/>
  <c r="AC146" i="18"/>
  <c r="AC145" i="18"/>
  <c r="AC144" i="18"/>
  <c r="AC143" i="18"/>
  <c r="AC142" i="18"/>
  <c r="AC141" i="18"/>
  <c r="AC140" i="18"/>
  <c r="AC139" i="18"/>
  <c r="AC138" i="18"/>
  <c r="AC137" i="18"/>
  <c r="AC136" i="18"/>
  <c r="AC135" i="18"/>
  <c r="AC134" i="18"/>
  <c r="AC133" i="18"/>
  <c r="AC132" i="18"/>
  <c r="AC131" i="18"/>
  <c r="AC130" i="18"/>
  <c r="AC129" i="18"/>
  <c r="AC128" i="18"/>
  <c r="AC127" i="18"/>
  <c r="AC126" i="18"/>
  <c r="AC125" i="18"/>
  <c r="AC124" i="18"/>
  <c r="AC123" i="18"/>
  <c r="AC122" i="18"/>
  <c r="AC121" i="18"/>
  <c r="AC120" i="18"/>
  <c r="AC119" i="18"/>
  <c r="AC118" i="18"/>
  <c r="AC117" i="18"/>
  <c r="AC116" i="18"/>
  <c r="AC115" i="18"/>
  <c r="AC114" i="18"/>
  <c r="AC113" i="18"/>
  <c r="AC112" i="18"/>
  <c r="AC111" i="18"/>
  <c r="AC110" i="18"/>
  <c r="AC109" i="18"/>
  <c r="AC108"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AC243" i="18"/>
  <c r="AC242" i="18"/>
  <c r="AC241" i="18"/>
  <c r="AC240" i="18"/>
  <c r="AC239" i="18"/>
  <c r="AC238" i="18"/>
  <c r="AC237" i="18"/>
  <c r="AC236" i="18"/>
  <c r="AC235" i="18"/>
  <c r="AC234" i="18"/>
  <c r="AC233" i="18"/>
  <c r="AC232" i="18"/>
  <c r="AC231" i="18"/>
  <c r="AC230" i="18"/>
  <c r="AC229" i="18"/>
  <c r="AC228" i="18"/>
  <c r="AC227" i="18"/>
  <c r="AC226" i="18"/>
  <c r="AC225" i="18"/>
  <c r="AC224" i="18"/>
  <c r="AC223" i="18"/>
  <c r="AC222" i="18"/>
  <c r="AC221" i="18"/>
  <c r="AC220" i="18"/>
  <c r="AC219" i="18"/>
  <c r="AC218" i="18"/>
  <c r="AC217" i="18"/>
  <c r="AC216" i="18"/>
  <c r="AC215" i="18"/>
  <c r="AC214" i="18"/>
  <c r="AC213" i="18"/>
  <c r="AC212" i="18"/>
  <c r="AC211" i="18"/>
  <c r="AC210" i="18"/>
  <c r="AC209" i="18"/>
  <c r="AC208" i="18"/>
  <c r="AC207" i="18"/>
  <c r="AC206" i="18"/>
  <c r="AC205" i="18"/>
  <c r="AC204" i="18"/>
  <c r="AC203" i="18"/>
  <c r="AC202" i="18"/>
  <c r="AC201" i="18"/>
  <c r="AC200" i="18"/>
  <c r="AC199" i="18"/>
  <c r="AC198" i="18"/>
  <c r="AC197" i="18"/>
  <c r="AC196" i="18"/>
  <c r="AC195" i="18"/>
  <c r="AC194" i="18"/>
  <c r="AC193" i="18"/>
  <c r="AC192" i="18"/>
  <c r="AC191" i="18"/>
  <c r="AC190" i="18"/>
  <c r="AC189" i="18"/>
  <c r="AC188" i="18"/>
  <c r="AC187" i="18"/>
  <c r="AC186" i="18"/>
  <c r="AC185" i="18"/>
  <c r="AC184" i="18"/>
  <c r="AC183" i="18"/>
  <c r="AC182" i="18"/>
  <c r="AC181" i="18"/>
  <c r="AC180" i="18"/>
  <c r="AC179" i="18"/>
  <c r="AC178" i="18"/>
  <c r="AC177" i="18"/>
  <c r="AC176" i="18"/>
  <c r="AC175" i="18"/>
  <c r="AC174" i="18"/>
  <c r="AC173" i="18"/>
  <c r="AC172" i="18"/>
  <c r="AC171" i="18"/>
  <c r="AC170" i="18"/>
  <c r="AC169" i="18"/>
  <c r="AC168" i="18"/>
  <c r="AC167" i="18"/>
  <c r="AC166" i="18"/>
  <c r="AC165" i="18"/>
  <c r="AC164" i="18"/>
  <c r="AC163" i="18"/>
  <c r="AC162" i="18"/>
  <c r="AC161" i="18"/>
  <c r="AC160" i="18"/>
  <c r="AC159" i="18"/>
  <c r="AC158" i="18"/>
  <c r="AC157" i="18"/>
  <c r="AQ156" i="18" l="1"/>
  <c r="AQ154" i="18"/>
  <c r="AQ153" i="18"/>
  <c r="AS141" i="18"/>
  <c r="AO133" i="18"/>
  <c r="AN133" i="18"/>
  <c r="BC95" i="18"/>
  <c r="AZ95" i="18"/>
  <c r="AW95" i="18"/>
  <c r="AT95" i="18"/>
  <c r="AQ95" i="18"/>
  <c r="BD94" i="18"/>
  <c r="BB94" i="18"/>
  <c r="BA94" i="18"/>
  <c r="AY94" i="18"/>
  <c r="AX94" i="18"/>
  <c r="AV94" i="18"/>
  <c r="AU94" i="18"/>
  <c r="AS94" i="18"/>
  <c r="AR94" i="18"/>
  <c r="AP94" i="18"/>
  <c r="BD93" i="18"/>
  <c r="BB93" i="18"/>
  <c r="BA93" i="18"/>
  <c r="AY93" i="18"/>
  <c r="AX93" i="18"/>
  <c r="AV93" i="18"/>
  <c r="AU93" i="18"/>
  <c r="AS93" i="18"/>
  <c r="AR93" i="18"/>
  <c r="AP93" i="18"/>
  <c r="BD92" i="18"/>
  <c r="BB92" i="18"/>
  <c r="BA92" i="18"/>
  <c r="AY92" i="18"/>
  <c r="AX92" i="18"/>
  <c r="AV92" i="18"/>
  <c r="AU92" i="18"/>
  <c r="AS92" i="18"/>
  <c r="AR92" i="18"/>
  <c r="AP92" i="18"/>
  <c r="BD91" i="18"/>
  <c r="BB91" i="18"/>
  <c r="BA91" i="18"/>
  <c r="AY91" i="18"/>
  <c r="AX91" i="18"/>
  <c r="AV91" i="18"/>
  <c r="AU91" i="18"/>
  <c r="AS91" i="18"/>
  <c r="AR91" i="18"/>
  <c r="AP91" i="18"/>
  <c r="BD90" i="18"/>
  <c r="BB90" i="18"/>
  <c r="BA90" i="18"/>
  <c r="AY90" i="18"/>
  <c r="AX90" i="18"/>
  <c r="AV90" i="18"/>
  <c r="AU90" i="18"/>
  <c r="AS90" i="18"/>
  <c r="AR90" i="18"/>
  <c r="AP90" i="18"/>
  <c r="C74" i="18"/>
  <c r="BA95" i="18" l="1"/>
  <c r="BB95" i="18"/>
  <c r="AX95" i="18"/>
  <c r="AY95" i="18"/>
  <c r="BD95" i="18"/>
  <c r="AS95" i="18"/>
  <c r="AU95" i="18"/>
  <c r="AV95" i="18"/>
  <c r="AR95" i="18"/>
  <c r="C76" i="18"/>
  <c r="BE90" i="18"/>
  <c r="R90" i="18" s="1"/>
  <c r="BE91" i="18"/>
  <c r="R91" i="18" s="1"/>
  <c r="BE92" i="18"/>
  <c r="R92" i="18" s="1"/>
  <c r="BE93" i="18"/>
  <c r="R93" i="18" s="1"/>
  <c r="BE94" i="18"/>
  <c r="R94" i="18" s="1"/>
  <c r="AP95" i="18"/>
  <c r="AP133" i="18"/>
  <c r="BC87" i="18"/>
  <c r="BA87" i="18"/>
  <c r="AY87" i="18"/>
  <c r="AW87" i="18"/>
  <c r="AU87" i="18"/>
  <c r="AS87" i="18"/>
  <c r="AQ87" i="18"/>
  <c r="BD86" i="18"/>
  <c r="BB86" i="18"/>
  <c r="AZ86" i="18"/>
  <c r="AX86" i="18"/>
  <c r="AV86" i="18"/>
  <c r="AT86" i="18"/>
  <c r="AR86" i="18"/>
  <c r="AP86" i="18"/>
  <c r="BC85" i="18"/>
  <c r="BA85" i="18"/>
  <c r="AY85" i="18"/>
  <c r="AW85" i="18"/>
  <c r="AU85" i="18"/>
  <c r="AS85" i="18"/>
  <c r="AQ85" i="18"/>
  <c r="BD84" i="18"/>
  <c r="BB84" i="18"/>
  <c r="AZ84" i="18"/>
  <c r="AX84" i="18"/>
  <c r="AV84" i="18"/>
  <c r="AT84" i="18"/>
  <c r="AR84" i="18"/>
  <c r="AP84" i="18"/>
  <c r="BC83" i="18"/>
  <c r="BA83" i="18"/>
  <c r="AY83" i="18"/>
  <c r="AW83" i="18"/>
  <c r="AU83" i="18"/>
  <c r="AS83" i="18"/>
  <c r="AQ83" i="18"/>
  <c r="BD82" i="18"/>
  <c r="BB82" i="18"/>
  <c r="AZ82" i="18"/>
  <c r="AX82" i="18"/>
  <c r="AV82" i="18"/>
  <c r="AT82" i="18"/>
  <c r="AR82" i="18"/>
  <c r="AP82" i="18"/>
  <c r="AQ79" i="18"/>
  <c r="AS79" i="18"/>
  <c r="AU79" i="18"/>
  <c r="AW79" i="18"/>
  <c r="AY79" i="18"/>
  <c r="BA79" i="18"/>
  <c r="BC79" i="18"/>
  <c r="AS80" i="18"/>
  <c r="AW80" i="18"/>
  <c r="BA80" i="18"/>
  <c r="AP81" i="18"/>
  <c r="AT81" i="18"/>
  <c r="AX81" i="18"/>
  <c r="BB81" i="18"/>
  <c r="AS82" i="18"/>
  <c r="AW82" i="18"/>
  <c r="BA82" i="18"/>
  <c r="AP83" i="18"/>
  <c r="AT83" i="18"/>
  <c r="AX83" i="18"/>
  <c r="BB83" i="18"/>
  <c r="AQ84" i="18"/>
  <c r="AU84" i="18"/>
  <c r="AY84" i="18"/>
  <c r="BC84" i="18"/>
  <c r="AP85" i="18"/>
  <c r="AT85" i="18"/>
  <c r="AX85" i="18"/>
  <c r="BB85" i="18"/>
  <c r="AQ86" i="18"/>
  <c r="AU86" i="18"/>
  <c r="AY86" i="18"/>
  <c r="BC86" i="18"/>
  <c r="AR87" i="18"/>
  <c r="AV87" i="18"/>
  <c r="AZ87" i="18"/>
  <c r="BD87" i="18"/>
  <c r="BC81" i="18"/>
  <c r="BA81" i="18"/>
  <c r="AY81" i="18"/>
  <c r="AW81" i="18"/>
  <c r="AU81" i="18"/>
  <c r="AS81" i="18"/>
  <c r="AQ81" i="18"/>
  <c r="BD80" i="18"/>
  <c r="BB80" i="18"/>
  <c r="AZ80" i="18"/>
  <c r="AX80" i="18"/>
  <c r="AV80" i="18"/>
  <c r="AT80" i="18"/>
  <c r="AR80" i="18"/>
  <c r="AP79" i="18"/>
  <c r="AR79" i="18"/>
  <c r="AT79" i="18"/>
  <c r="AV79" i="18"/>
  <c r="AX79" i="18"/>
  <c r="AZ79" i="18"/>
  <c r="BB79" i="18"/>
  <c r="BD79" i="18"/>
  <c r="AQ80" i="18"/>
  <c r="AU80" i="18"/>
  <c r="AY80" i="18"/>
  <c r="BC80" i="18"/>
  <c r="AR81" i="18"/>
  <c r="AV81" i="18"/>
  <c r="AZ81" i="18"/>
  <c r="BD81" i="18"/>
  <c r="AQ82" i="18"/>
  <c r="AU82" i="18"/>
  <c r="AY82" i="18"/>
  <c r="BC82" i="18"/>
  <c r="AR83" i="18"/>
  <c r="AV83" i="18"/>
  <c r="AZ83" i="18"/>
  <c r="BD83" i="18"/>
  <c r="AS84" i="18"/>
  <c r="AW84" i="18"/>
  <c r="BA84" i="18"/>
  <c r="AR85" i="18"/>
  <c r="AV85" i="18"/>
  <c r="AZ85" i="18"/>
  <c r="BD85" i="18"/>
  <c r="AS86" i="18"/>
  <c r="AW86" i="18"/>
  <c r="BA86" i="18"/>
  <c r="AP87" i="18"/>
  <c r="AT87" i="18"/>
  <c r="AX87" i="18"/>
  <c r="BB87" i="18"/>
  <c r="BU84" i="18" l="1"/>
  <c r="BT81" i="18"/>
  <c r="BV87" i="18"/>
  <c r="BJ87" i="18"/>
  <c r="BT84" i="18"/>
  <c r="BN87" i="18"/>
  <c r="BK87" i="18"/>
  <c r="BM84" i="18"/>
  <c r="BI84" i="18"/>
  <c r="BS81" i="18"/>
  <c r="BL81" i="18"/>
  <c r="BV81" i="18"/>
  <c r="BT87" i="18"/>
  <c r="BS84" i="18"/>
  <c r="BQ81" i="18"/>
  <c r="BJ84" i="18"/>
  <c r="BV84" i="18"/>
  <c r="BM87" i="18"/>
  <c r="BH84" i="18"/>
  <c r="BQ84" i="18"/>
  <c r="BP87" i="18"/>
  <c r="BO84" i="18"/>
  <c r="BO81" i="18"/>
  <c r="BL84" i="18"/>
  <c r="BO87" i="18"/>
  <c r="BR87" i="18"/>
  <c r="BR81" i="18"/>
  <c r="BL87" i="18"/>
  <c r="BK84" i="18"/>
  <c r="BM81" i="18"/>
  <c r="BN84" i="18"/>
  <c r="BQ87" i="18"/>
  <c r="BP81" i="18"/>
  <c r="BH87" i="18"/>
  <c r="BK81" i="18"/>
  <c r="BP84" i="18"/>
  <c r="BS87" i="18"/>
  <c r="BN81" i="18"/>
  <c r="BU81" i="18"/>
  <c r="BI81" i="18"/>
  <c r="BR84" i="18"/>
  <c r="BI87" i="18"/>
  <c r="BU87" i="18"/>
  <c r="BJ81" i="18"/>
  <c r="BH81" i="18"/>
  <c r="AO95" i="18"/>
  <c r="BE95" i="18"/>
  <c r="Q95" i="18" s="1"/>
  <c r="BB88" i="18"/>
  <c r="AT88" i="18"/>
  <c r="F76" i="18"/>
  <c r="I76" i="18" s="1"/>
  <c r="L76" i="18" s="1"/>
  <c r="O76" i="18" s="1"/>
  <c r="AX88" i="18"/>
  <c r="AP88" i="18"/>
  <c r="BA88" i="18"/>
  <c r="AS88" i="18"/>
  <c r="BD88" i="18"/>
  <c r="AZ88" i="18"/>
  <c r="AV88" i="18"/>
  <c r="AR88" i="18"/>
  <c r="BC88" i="18"/>
  <c r="AY88" i="18"/>
  <c r="AU88" i="18"/>
  <c r="AQ88" i="18"/>
  <c r="AW88" i="18"/>
  <c r="BE81" i="18" l="1"/>
  <c r="R79" i="18" s="1"/>
  <c r="BE84" i="18"/>
  <c r="R82" i="18" s="1"/>
  <c r="BE87" i="18"/>
  <c r="R85" i="18" s="1"/>
  <c r="AO88" i="18"/>
  <c r="BE88" i="18" l="1"/>
  <c r="Q88" i="18" s="1"/>
</calcChain>
</file>

<file path=xl/sharedStrings.xml><?xml version="1.0" encoding="utf-8"?>
<sst xmlns="http://schemas.openxmlformats.org/spreadsheetml/2006/main" count="1515" uniqueCount="671">
  <si>
    <t>催事名称</t>
    <rPh sb="0" eb="2">
      <t>サイジ</t>
    </rPh>
    <rPh sb="2" eb="4">
      <t>メイショウ</t>
    </rPh>
    <phoneticPr fontId="1"/>
  </si>
  <si>
    <t>月</t>
    <rPh sb="0" eb="1">
      <t>ツキ</t>
    </rPh>
    <phoneticPr fontId="1"/>
  </si>
  <si>
    <t>日</t>
    <rPh sb="0" eb="1">
      <t>ヒ</t>
    </rPh>
    <phoneticPr fontId="1"/>
  </si>
  <si>
    <t>浜松市総合産業展示館宛</t>
    <rPh sb="0" eb="2">
      <t>ハママツシ</t>
    </rPh>
    <rPh sb="2" eb="4">
      <t>ソウゴウ</t>
    </rPh>
    <rPh sb="4" eb="6">
      <t>サンギョウ</t>
    </rPh>
    <rPh sb="6" eb="9">
      <t>テンジカン</t>
    </rPh>
    <rPh sb="9" eb="10">
      <t>アテ</t>
    </rPh>
    <phoneticPr fontId="1"/>
  </si>
  <si>
    <t>主催者名</t>
    <rPh sb="0" eb="3">
      <t>シュサイシャ</t>
    </rPh>
    <rPh sb="3" eb="4">
      <t>メイ</t>
    </rPh>
    <phoneticPr fontId="1"/>
  </si>
  <si>
    <t>利用展示場</t>
    <rPh sb="0" eb="2">
      <t>リヨウ</t>
    </rPh>
    <rPh sb="2" eb="5">
      <t>テンジジョウ</t>
    </rPh>
    <phoneticPr fontId="1"/>
  </si>
  <si>
    <t>利用期間</t>
    <rPh sb="0" eb="2">
      <t>リヨウ</t>
    </rPh>
    <rPh sb="2" eb="4">
      <t>キカン</t>
    </rPh>
    <phoneticPr fontId="1"/>
  </si>
  <si>
    <t>この計画は、上記催事を開催するにあたり、開催期間中及びその前後の準備・撤去期間中も含み、浜松市総合産業展示館における、火災・地震その他の災害の予防及び発生時にとるべき必要な措置等を定めて、災害の予防、被害の軽減並びに人命の安全確保を図ることを目的とする。</t>
    <rPh sb="5" eb="7">
      <t>ジョウキ</t>
    </rPh>
    <rPh sb="7" eb="9">
      <t>サイジ</t>
    </rPh>
    <phoneticPr fontId="1"/>
  </si>
  <si>
    <t>浜松市総合産業展示館の上記展示場に出入りする全ての関係者は、この計画を誠実に遵守し、第1の目的達成に努めなければならない。</t>
    <rPh sb="11" eb="13">
      <t>ジョウキ</t>
    </rPh>
    <rPh sb="13" eb="16">
      <t>テンジジョウ</t>
    </rPh>
    <phoneticPr fontId="1"/>
  </si>
  <si>
    <t>浜松市総合産業展示館防火管理者</t>
    <rPh sb="0" eb="3">
      <t>ハママツシ</t>
    </rPh>
    <rPh sb="3" eb="5">
      <t>ソウゴウ</t>
    </rPh>
    <rPh sb="5" eb="10">
      <t>サンギョウテンジカン</t>
    </rPh>
    <rPh sb="10" eb="12">
      <t>ボウカ</t>
    </rPh>
    <rPh sb="12" eb="15">
      <t>カンリシャ</t>
    </rPh>
    <phoneticPr fontId="1"/>
  </si>
  <si>
    <t xml:space="preserve">  　　通報連絡係</t>
    <rPh sb="4" eb="6">
      <t>ツウホウ</t>
    </rPh>
    <rPh sb="6" eb="8">
      <t>レンラク</t>
    </rPh>
    <rPh sb="8" eb="9">
      <t>カカリ</t>
    </rPh>
    <phoneticPr fontId="1"/>
  </si>
  <si>
    <t>責任者</t>
    <rPh sb="0" eb="3">
      <t>セキニンシャ</t>
    </rPh>
    <phoneticPr fontId="1"/>
  </si>
  <si>
    <t>館内での禁止行為等を適宣放送</t>
  </si>
  <si>
    <t>担当者</t>
    <rPh sb="0" eb="3">
      <t>タントウシャ</t>
    </rPh>
    <phoneticPr fontId="1"/>
  </si>
  <si>
    <t xml:space="preserve">  　　消火係</t>
    <rPh sb="4" eb="6">
      <t>ショウカ</t>
    </rPh>
    <rPh sb="6" eb="7">
      <t>カカリ</t>
    </rPh>
    <phoneticPr fontId="1"/>
  </si>
  <si>
    <t>消火作業。</t>
  </si>
  <si>
    <t xml:space="preserve">  　　避難誘導係</t>
    <rPh sb="4" eb="6">
      <t>ヒナン</t>
    </rPh>
    <rPh sb="6" eb="8">
      <t>ユウドウ</t>
    </rPh>
    <rPh sb="8" eb="9">
      <t>カカリ</t>
    </rPh>
    <phoneticPr fontId="1"/>
  </si>
  <si>
    <t>避難者の誘導。（非常口の開放）</t>
  </si>
  <si>
    <t xml:space="preserve">  　　救護係</t>
    <rPh sb="4" eb="6">
      <t>キュウゴ</t>
    </rPh>
    <rPh sb="6" eb="7">
      <t>カカリ</t>
    </rPh>
    <phoneticPr fontId="1"/>
  </si>
  <si>
    <t>応急救護資料等の確保の確認。</t>
  </si>
  <si>
    <t>負傷者等の応急救護。</t>
  </si>
  <si>
    <t>【届け出要件】</t>
    <rPh sb="1" eb="2">
      <t>トド</t>
    </rPh>
    <rPh sb="3" eb="4">
      <t>デ</t>
    </rPh>
    <rPh sb="4" eb="6">
      <t>ヨウケン</t>
    </rPh>
    <phoneticPr fontId="6"/>
  </si>
  <si>
    <t>【産業展示館記入欄】</t>
    <rPh sb="1" eb="3">
      <t>サンギョウ</t>
    </rPh>
    <rPh sb="3" eb="5">
      <t>テンジ</t>
    </rPh>
    <rPh sb="5" eb="6">
      <t>カン</t>
    </rPh>
    <rPh sb="6" eb="8">
      <t>キニュウ</t>
    </rPh>
    <rPh sb="8" eb="9">
      <t>ラン</t>
    </rPh>
    <phoneticPr fontId="6"/>
  </si>
  <si>
    <t>受付日　　　　年　　　　月　　　　日</t>
    <rPh sb="0" eb="2">
      <t>ウケツケ</t>
    </rPh>
    <rPh sb="2" eb="3">
      <t>ビ</t>
    </rPh>
    <rPh sb="7" eb="8">
      <t>ネン</t>
    </rPh>
    <rPh sb="12" eb="13">
      <t>ツキ</t>
    </rPh>
    <rPh sb="17" eb="18">
      <t>ヒ</t>
    </rPh>
    <phoneticPr fontId="6"/>
  </si>
  <si>
    <t>～</t>
    <phoneticPr fontId="1"/>
  </si>
  <si>
    <t>申込日：</t>
    <rPh sb="0" eb="2">
      <t>モウシコミ</t>
    </rPh>
    <rPh sb="2" eb="3">
      <t>ビ</t>
    </rPh>
    <phoneticPr fontId="1"/>
  </si>
  <si>
    <t>主催者名</t>
    <rPh sb="1" eb="4">
      <t>シュサイシャメイ</t>
    </rPh>
    <phoneticPr fontId="6"/>
  </si>
  <si>
    <t>電話番号</t>
    <rPh sb="0" eb="2">
      <t>デンワ</t>
    </rPh>
    <rPh sb="2" eb="4">
      <t>バンゴウ</t>
    </rPh>
    <phoneticPr fontId="6"/>
  </si>
  <si>
    <t>御来客様からの問合せに対応可能な連絡先、または電話番号</t>
    <rPh sb="0" eb="1">
      <t>ゴ</t>
    </rPh>
    <rPh sb="1" eb="3">
      <t>ライキャク</t>
    </rPh>
    <rPh sb="3" eb="4">
      <t>サマ</t>
    </rPh>
    <rPh sb="7" eb="9">
      <t>トイアワ</t>
    </rPh>
    <rPh sb="11" eb="13">
      <t>タイオウ</t>
    </rPh>
    <rPh sb="13" eb="15">
      <t>カノウ</t>
    </rPh>
    <rPh sb="16" eb="18">
      <t>レンラク</t>
    </rPh>
    <rPh sb="18" eb="19">
      <t>サキ</t>
    </rPh>
    <rPh sb="23" eb="25">
      <t>デンワ</t>
    </rPh>
    <rPh sb="25" eb="27">
      <t>バンゴウ</t>
    </rPh>
    <phoneticPr fontId="6"/>
  </si>
  <si>
    <t>時から</t>
    <rPh sb="0" eb="1">
      <t>ジ</t>
    </rPh>
    <phoneticPr fontId="1"/>
  </si>
  <si>
    <t>時まで</t>
    <rPh sb="0" eb="1">
      <t>ジ</t>
    </rPh>
    <phoneticPr fontId="1"/>
  </si>
  <si>
    <t>可</t>
    <rPh sb="0" eb="1">
      <t>カ</t>
    </rPh>
    <phoneticPr fontId="1"/>
  </si>
  <si>
    <t>連絡事項他</t>
    <rPh sb="0" eb="2">
      <t>レンラク</t>
    </rPh>
    <rPh sb="2" eb="4">
      <t>ジコウ</t>
    </rPh>
    <rPh sb="4" eb="5">
      <t>タ</t>
    </rPh>
    <phoneticPr fontId="6"/>
  </si>
  <si>
    <t>（注意事項）</t>
    <rPh sb="1" eb="3">
      <t>チュウイ</t>
    </rPh>
    <rPh sb="3" eb="5">
      <t>ジコウ</t>
    </rPh>
    <phoneticPr fontId="6"/>
  </si>
  <si>
    <t>年　　　　月　　　　　日</t>
    <rPh sb="0" eb="1">
      <t>ネン</t>
    </rPh>
    <rPh sb="5" eb="6">
      <t>ツキ</t>
    </rPh>
    <rPh sb="11" eb="12">
      <t>ヒ</t>
    </rPh>
    <phoneticPr fontId="6"/>
  </si>
  <si>
    <t>館長</t>
    <rPh sb="0" eb="2">
      <t>カンチョウ</t>
    </rPh>
    <phoneticPr fontId="6"/>
  </si>
  <si>
    <t>担当</t>
    <rPh sb="0" eb="2">
      <t>タントウ</t>
    </rPh>
    <phoneticPr fontId="6"/>
  </si>
  <si>
    <t>否</t>
    <rPh sb="0" eb="1">
      <t>イナ</t>
    </rPh>
    <phoneticPr fontId="1"/>
  </si>
  <si>
    <t>ご利用責任者</t>
    <rPh sb="1" eb="3">
      <t>リヨウ</t>
    </rPh>
    <rPh sb="3" eb="5">
      <t>セキニン</t>
    </rPh>
    <rPh sb="5" eb="6">
      <t>シャ</t>
    </rPh>
    <phoneticPr fontId="6"/>
  </si>
  <si>
    <t>【会場設営施工他】</t>
    <rPh sb="1" eb="3">
      <t>カイジョウ</t>
    </rPh>
    <rPh sb="3" eb="5">
      <t>セツエイ</t>
    </rPh>
    <rPh sb="5" eb="7">
      <t>セコウ</t>
    </rPh>
    <rPh sb="7" eb="8">
      <t>ホカ</t>
    </rPh>
    <phoneticPr fontId="6"/>
  </si>
  <si>
    <t>産業展示館記入欄</t>
    <rPh sb="0" eb="5">
      <t>サンギョウテンジカン</t>
    </rPh>
    <rPh sb="5" eb="7">
      <t>キニュウ</t>
    </rPh>
    <rPh sb="7" eb="8">
      <t>ラン</t>
    </rPh>
    <phoneticPr fontId="1"/>
  </si>
  <si>
    <t>受付日</t>
    <rPh sb="0" eb="2">
      <t>ウケツケ</t>
    </rPh>
    <rPh sb="2" eb="3">
      <t>ヒ</t>
    </rPh>
    <phoneticPr fontId="6"/>
  </si>
  <si>
    <t>浜松市総合産業展示館ホームページ掲載申込書</t>
    <rPh sb="0" eb="2">
      <t>ハママツシ</t>
    </rPh>
    <rPh sb="2" eb="4">
      <t>ソウゴウ</t>
    </rPh>
    <rPh sb="4" eb="6">
      <t>サンギョウ</t>
    </rPh>
    <rPh sb="6" eb="9">
      <t>テンジカン</t>
    </rPh>
    <rPh sb="15" eb="17">
      <t>ケイサイ</t>
    </rPh>
    <rPh sb="18" eb="21">
      <t>モウシコミショ</t>
    </rPh>
    <phoneticPr fontId="6"/>
  </si>
  <si>
    <t>催事開催日時
（８日分記載可）</t>
    <rPh sb="1" eb="3">
      <t>サイジ</t>
    </rPh>
    <rPh sb="3" eb="5">
      <t>カイサイニチジ</t>
    </rPh>
    <rPh sb="9" eb="10">
      <t>ニチ</t>
    </rPh>
    <rPh sb="10" eb="11">
      <t>ブン</t>
    </rPh>
    <rPh sb="11" eb="13">
      <t>キサイ</t>
    </rPh>
    <rPh sb="13" eb="14">
      <t>カ</t>
    </rPh>
    <phoneticPr fontId="6"/>
  </si>
  <si>
    <t>～</t>
    <phoneticPr fontId="6"/>
  </si>
  <si>
    <t>１．</t>
    <phoneticPr fontId="1"/>
  </si>
  <si>
    <t>２．</t>
    <phoneticPr fontId="1"/>
  </si>
  <si>
    <t>３．</t>
    <phoneticPr fontId="1"/>
  </si>
  <si>
    <t>４．</t>
    <phoneticPr fontId="1"/>
  </si>
  <si>
    <t>５．</t>
    <phoneticPr fontId="1"/>
  </si>
  <si>
    <t>６．</t>
    <phoneticPr fontId="1"/>
  </si>
  <si>
    <t>枠に主催者側の責任者・担当者様を記入願います</t>
    <rPh sb="2" eb="5">
      <t>シュサイシャ</t>
    </rPh>
    <rPh sb="5" eb="6">
      <t>ガワ</t>
    </rPh>
    <rPh sb="7" eb="10">
      <t>セキニンシャ</t>
    </rPh>
    <rPh sb="11" eb="14">
      <t>タントウシャ</t>
    </rPh>
    <rPh sb="14" eb="15">
      <t>サマ</t>
    </rPh>
    <rPh sb="16" eb="18">
      <t>キニュウ</t>
    </rPh>
    <rPh sb="17" eb="18">
      <t>カ</t>
    </rPh>
    <rPh sb="18" eb="19">
      <t>ネガ</t>
    </rPh>
    <phoneticPr fontId="1"/>
  </si>
  <si>
    <t>消防機関に対する通報とその確認館内への出火報知、消防隊への情報の提供等。</t>
    <phoneticPr fontId="6"/>
  </si>
  <si>
    <t>消防用設備等の配置状況等が適正に行なわれているか確認。</t>
    <phoneticPr fontId="6"/>
  </si>
  <si>
    <t>通路等適性確保の確認。誘導灯等の適正配置の確認。</t>
    <phoneticPr fontId="6"/>
  </si>
  <si>
    <t>提出日：</t>
    <rPh sb="0" eb="2">
      <t>テイシュツ</t>
    </rPh>
    <rPh sb="2" eb="3">
      <t>ビ</t>
    </rPh>
    <phoneticPr fontId="1"/>
  </si>
  <si>
    <t>平常時：</t>
    <rPh sb="0" eb="2">
      <t>ヘイジョウ</t>
    </rPh>
    <rPh sb="2" eb="3">
      <t>ジ</t>
    </rPh>
    <phoneticPr fontId="1"/>
  </si>
  <si>
    <t>非常時：</t>
    <rPh sb="0" eb="2">
      <t>ヒジョウ</t>
    </rPh>
    <rPh sb="2" eb="3">
      <t>ジ</t>
    </rPh>
    <phoneticPr fontId="1"/>
  </si>
  <si>
    <t>【備　考】</t>
    <rPh sb="1" eb="2">
      <t>ビ</t>
    </rPh>
    <rPh sb="3" eb="4">
      <t>コウ</t>
    </rPh>
    <phoneticPr fontId="6"/>
  </si>
  <si>
    <t>加藤　正夫</t>
    <rPh sb="0" eb="2">
      <t>カトウ</t>
    </rPh>
    <rPh sb="3" eb="5">
      <t>マサオ</t>
    </rPh>
    <phoneticPr fontId="1"/>
  </si>
  <si>
    <t>担当者は、可能なかぎり同一人物が重複しないように決めて下さい。</t>
    <rPh sb="0" eb="2">
      <t>タントウ</t>
    </rPh>
    <rPh sb="2" eb="3">
      <t>シャ</t>
    </rPh>
    <rPh sb="5" eb="7">
      <t>カノウ</t>
    </rPh>
    <rPh sb="11" eb="13">
      <t>ドウイツ</t>
    </rPh>
    <rPh sb="13" eb="15">
      <t>ジンブツ</t>
    </rPh>
    <rPh sb="16" eb="18">
      <t>ジュウフク</t>
    </rPh>
    <rPh sb="24" eb="25">
      <t>キ</t>
    </rPh>
    <rPh sb="27" eb="28">
      <t>クダ</t>
    </rPh>
    <phoneticPr fontId="1"/>
  </si>
  <si>
    <t>掲載催事名
２０字以内</t>
    <rPh sb="0" eb="2">
      <t>ケイサイ</t>
    </rPh>
    <rPh sb="2" eb="4">
      <t>サイジ</t>
    </rPh>
    <rPh sb="4" eb="5">
      <t>メイ</t>
    </rPh>
    <rPh sb="8" eb="9">
      <t>ジ</t>
    </rPh>
    <rPh sb="9" eb="11">
      <t>イナイ</t>
    </rPh>
    <phoneticPr fontId="6"/>
  </si>
  <si>
    <t>掲載希望のHPのアドレス（御社のHP等）</t>
    <rPh sb="0" eb="2">
      <t>ケイサイ</t>
    </rPh>
    <rPh sb="2" eb="4">
      <t>キボウ</t>
    </rPh>
    <rPh sb="13" eb="15">
      <t>オンシャ</t>
    </rPh>
    <rPh sb="18" eb="19">
      <t>トウ</t>
    </rPh>
    <phoneticPr fontId="6"/>
  </si>
  <si>
    <t>①利用許可申請書（必須）</t>
    <rPh sb="1" eb="3">
      <t>リヨウ</t>
    </rPh>
    <rPh sb="3" eb="5">
      <t>キョカ</t>
    </rPh>
    <rPh sb="5" eb="8">
      <t>シンセイショ</t>
    </rPh>
    <rPh sb="9" eb="11">
      <t>ヒッス</t>
    </rPh>
    <phoneticPr fontId="1"/>
  </si>
  <si>
    <t>第１号様式</t>
    <rPh sb="1" eb="2">
      <t>ゴウ</t>
    </rPh>
    <rPh sb="2" eb="4">
      <t>ヨウシキ</t>
    </rPh>
    <phoneticPr fontId="1"/>
  </si>
  <si>
    <t>浜松市総合産業展示館　本館（展示場）</t>
    <rPh sb="0" eb="3">
      <t>ハママツシ</t>
    </rPh>
    <rPh sb="3" eb="5">
      <t>ソウゴウ</t>
    </rPh>
    <rPh sb="5" eb="7">
      <t>サンギョウ</t>
    </rPh>
    <rPh sb="7" eb="10">
      <t>テンジカン</t>
    </rPh>
    <rPh sb="11" eb="13">
      <t>ホンカン</t>
    </rPh>
    <rPh sb="14" eb="17">
      <t>テンジジョウ</t>
    </rPh>
    <phoneticPr fontId="1"/>
  </si>
  <si>
    <t>受付番号</t>
    <rPh sb="0" eb="2">
      <t>ウケツケ</t>
    </rPh>
    <rPh sb="2" eb="4">
      <t>バンゴウ</t>
    </rPh>
    <phoneticPr fontId="1"/>
  </si>
  <si>
    <t>浜松市総合産業展示館（展示場）利用許可申請書</t>
  </si>
  <si>
    <t>色枠内のみ入力可</t>
    <rPh sb="0" eb="1">
      <t>イロ</t>
    </rPh>
    <rPh sb="1" eb="3">
      <t>ワクナイ</t>
    </rPh>
    <rPh sb="5" eb="7">
      <t>ニュウリョク</t>
    </rPh>
    <rPh sb="7" eb="8">
      <t>カ</t>
    </rPh>
    <phoneticPr fontId="1"/>
  </si>
  <si>
    <t>赤色枠内は選択入力</t>
    <rPh sb="0" eb="2">
      <t>アカイロ</t>
    </rPh>
    <rPh sb="2" eb="4">
      <t>ワクナイ</t>
    </rPh>
    <rPh sb="5" eb="7">
      <t>センタク</t>
    </rPh>
    <rPh sb="7" eb="9">
      <t>ニュウリョク</t>
    </rPh>
    <phoneticPr fontId="1"/>
  </si>
  <si>
    <t>申　請　日</t>
    <rPh sb="0" eb="1">
      <t>シン</t>
    </rPh>
    <rPh sb="2" eb="3">
      <t>ショウ</t>
    </rPh>
    <rPh sb="4" eb="5">
      <t>ヒ</t>
    </rPh>
    <phoneticPr fontId="1"/>
  </si>
  <si>
    <t>西暦年・月・日を入力</t>
    <rPh sb="0" eb="2">
      <t>セイレキ</t>
    </rPh>
    <rPh sb="2" eb="3">
      <t>ネン</t>
    </rPh>
    <rPh sb="4" eb="5">
      <t>ガツ</t>
    </rPh>
    <rPh sb="6" eb="7">
      <t>ヒ</t>
    </rPh>
    <rPh sb="8" eb="10">
      <t>ニュウリョク</t>
    </rPh>
    <phoneticPr fontId="1"/>
  </si>
  <si>
    <t>住　　　　所</t>
    <rPh sb="0" eb="1">
      <t>ジュウ</t>
    </rPh>
    <rPh sb="5" eb="6">
      <t>ショ</t>
    </rPh>
    <phoneticPr fontId="1"/>
  </si>
  <si>
    <t>主 催 者 名</t>
    <rPh sb="0" eb="1">
      <t>オモ</t>
    </rPh>
    <rPh sb="2" eb="3">
      <t>サイ</t>
    </rPh>
    <rPh sb="4" eb="5">
      <t>モノ</t>
    </rPh>
    <rPh sb="6" eb="7">
      <t>メイ</t>
    </rPh>
    <phoneticPr fontId="1"/>
  </si>
  <si>
    <t>様       TEL・FAX</t>
    <rPh sb="0" eb="1">
      <t>サマ</t>
    </rPh>
    <phoneticPr fontId="1"/>
  </si>
  <si>
    <t>Ｅ－ｍａｉｌ</t>
  </si>
  <si>
    <t>＠</t>
    <phoneticPr fontId="1"/>
  </si>
  <si>
    <t>その他理由記入</t>
    <rPh sb="2" eb="3">
      <t>タ</t>
    </rPh>
    <rPh sb="3" eb="5">
      <t>リユウ</t>
    </rPh>
    <rPh sb="5" eb="7">
      <t>キニュウ</t>
    </rPh>
    <phoneticPr fontId="1"/>
  </si>
  <si>
    <t>利 用 目 的</t>
    <rPh sb="0" eb="1">
      <t>リ</t>
    </rPh>
    <rPh sb="2" eb="3">
      <t>ヨウ</t>
    </rPh>
    <rPh sb="4" eb="5">
      <t>メ</t>
    </rPh>
    <rPh sb="6" eb="7">
      <t>マト</t>
    </rPh>
    <phoneticPr fontId="1"/>
  </si>
  <si>
    <t>催 事 名 称</t>
    <rPh sb="0" eb="1">
      <t>サイ</t>
    </rPh>
    <rPh sb="2" eb="3">
      <t>コト</t>
    </rPh>
    <rPh sb="4" eb="5">
      <t>ナ</t>
    </rPh>
    <rPh sb="6" eb="7">
      <t>ショウ</t>
    </rPh>
    <phoneticPr fontId="1"/>
  </si>
  <si>
    <t>催 事 概 要</t>
    <rPh sb="0" eb="1">
      <t>サイ</t>
    </rPh>
    <rPh sb="2" eb="3">
      <t>コト</t>
    </rPh>
    <rPh sb="4" eb="5">
      <t>ガイ</t>
    </rPh>
    <rPh sb="6" eb="7">
      <t>カナメ</t>
    </rPh>
    <phoneticPr fontId="1"/>
  </si>
  <si>
    <t>展示物種類</t>
    <rPh sb="0" eb="3">
      <t>テンジブツ</t>
    </rPh>
    <rPh sb="3" eb="5">
      <t>シュルイ</t>
    </rPh>
    <phoneticPr fontId="1"/>
  </si>
  <si>
    <t>利 用 期 間</t>
    <rPh sb="0" eb="1">
      <t>リ</t>
    </rPh>
    <rPh sb="2" eb="3">
      <t>ヨウ</t>
    </rPh>
    <rPh sb="4" eb="5">
      <t>キ</t>
    </rPh>
    <rPh sb="6" eb="7">
      <t>アイダ</t>
    </rPh>
    <phoneticPr fontId="1"/>
  </si>
  <si>
    <t>(開始年月日）</t>
    <rPh sb="1" eb="3">
      <t>カイシ</t>
    </rPh>
    <rPh sb="3" eb="6">
      <t>ネンガッピ</t>
    </rPh>
    <phoneticPr fontId="1"/>
  </si>
  <si>
    <t>(開始時）</t>
    <rPh sb="1" eb="3">
      <t>カイシ</t>
    </rPh>
    <rPh sb="3" eb="4">
      <t>ジ</t>
    </rPh>
    <phoneticPr fontId="1"/>
  </si>
  <si>
    <t>(終了年月日）</t>
    <rPh sb="1" eb="3">
      <t>シュウリョウ</t>
    </rPh>
    <rPh sb="3" eb="6">
      <t>ネンガッピ</t>
    </rPh>
    <phoneticPr fontId="1"/>
  </si>
  <si>
    <t>(終了時）</t>
    <rPh sb="1" eb="3">
      <t>シュウリョウ</t>
    </rPh>
    <rPh sb="3" eb="4">
      <t>ジ</t>
    </rPh>
    <phoneticPr fontId="1"/>
  </si>
  <si>
    <t>（西暦）</t>
    <rPh sb="0" eb="2">
      <t>セイレキ</t>
    </rPh>
    <phoneticPr fontId="1"/>
  </si>
  <si>
    <t>午前(9:00～）</t>
    <rPh sb="0" eb="2">
      <t>ゴゼン</t>
    </rPh>
    <phoneticPr fontId="1"/>
  </si>
  <si>
    <t>夜間(～21:00）</t>
    <rPh sb="0" eb="2">
      <t>ヤカン</t>
    </rPh>
    <phoneticPr fontId="1"/>
  </si>
  <si>
    <t>利 用 施 設</t>
    <rPh sb="0" eb="1">
      <t>リ</t>
    </rPh>
    <rPh sb="2" eb="3">
      <t>ヨウ</t>
    </rPh>
    <rPh sb="4" eb="5">
      <t>シ</t>
    </rPh>
    <rPh sb="6" eb="7">
      <t>セツ</t>
    </rPh>
    <phoneticPr fontId="1"/>
  </si>
  <si>
    <t>第1展示場全区画</t>
    <rPh sb="0" eb="1">
      <t>ダイ</t>
    </rPh>
    <rPh sb="2" eb="5">
      <t>テンジジョウ</t>
    </rPh>
    <rPh sb="5" eb="6">
      <t>ゼン</t>
    </rPh>
    <rPh sb="6" eb="8">
      <t>クカク</t>
    </rPh>
    <phoneticPr fontId="1"/>
  </si>
  <si>
    <t>1A控室(1F)</t>
    <rPh sb="2" eb="4">
      <t>ヒカエシツ</t>
    </rPh>
    <phoneticPr fontId="1"/>
  </si>
  <si>
    <t>椅　子 　→</t>
    <rPh sb="0" eb="1">
      <t>イ</t>
    </rPh>
    <rPh sb="2" eb="3">
      <t>コ</t>
    </rPh>
    <phoneticPr fontId="1"/>
  </si>
  <si>
    <t>脚</t>
    <rPh sb="0" eb="1">
      <t>キャク</t>
    </rPh>
    <phoneticPr fontId="1"/>
  </si>
  <si>
    <t>（概略数で可)</t>
    <rPh sb="1" eb="3">
      <t>ガイリャク</t>
    </rPh>
    <rPh sb="3" eb="4">
      <t>スウ</t>
    </rPh>
    <rPh sb="5" eb="6">
      <t>カ</t>
    </rPh>
    <phoneticPr fontId="1"/>
  </si>
  <si>
    <t>備　品　等</t>
    <rPh sb="0" eb="1">
      <t>ビヒン</t>
    </rPh>
    <rPh sb="2" eb="3">
      <t>トウ</t>
    </rPh>
    <phoneticPr fontId="1"/>
  </si>
  <si>
    <t>第1展示場半区画</t>
    <rPh sb="0" eb="1">
      <t>ダイ</t>
    </rPh>
    <rPh sb="2" eb="5">
      <t>テンジジョウ</t>
    </rPh>
    <rPh sb="5" eb="6">
      <t>ハン</t>
    </rPh>
    <rPh sb="6" eb="8">
      <t>クカク</t>
    </rPh>
    <phoneticPr fontId="1"/>
  </si>
  <si>
    <t>１B控室(1F)</t>
    <rPh sb="2" eb="4">
      <t>ヒカエシツ</t>
    </rPh>
    <phoneticPr fontId="1"/>
  </si>
  <si>
    <t>机　 　　→</t>
    <rPh sb="0" eb="1">
      <t>ツクエ</t>
    </rPh>
    <phoneticPr fontId="1"/>
  </si>
  <si>
    <t>台</t>
    <rPh sb="0" eb="1">
      <t>ダイ</t>
    </rPh>
    <phoneticPr fontId="1"/>
  </si>
  <si>
    <t>(利用箇所に〇)</t>
    <rPh sb="1" eb="3">
      <t>リヨウ</t>
    </rPh>
    <rPh sb="3" eb="5">
      <t>カショ</t>
    </rPh>
    <phoneticPr fontId="1"/>
  </si>
  <si>
    <t>第２展示場</t>
    <rPh sb="0" eb="1">
      <t>ダイ</t>
    </rPh>
    <rPh sb="2" eb="5">
      <t>テンジジョウ</t>
    </rPh>
    <phoneticPr fontId="1"/>
  </si>
  <si>
    <t>２A控室(2F)</t>
    <rPh sb="2" eb="4">
      <t>ヒカエシツ</t>
    </rPh>
    <phoneticPr fontId="1"/>
  </si>
  <si>
    <t>ﾏｲｸﾛﾌｫﾝ→</t>
    <phoneticPr fontId="1"/>
  </si>
  <si>
    <t>第３展示場</t>
    <rPh sb="0" eb="1">
      <t>ダイ</t>
    </rPh>
    <rPh sb="2" eb="5">
      <t>テンジジョウ</t>
    </rPh>
    <phoneticPr fontId="1"/>
  </si>
  <si>
    <t>２B控室(2F)</t>
    <rPh sb="2" eb="3">
      <t>ヒカエ</t>
    </rPh>
    <rPh sb="3" eb="4">
      <t>シツ</t>
    </rPh>
    <phoneticPr fontId="1"/>
  </si>
  <si>
    <t>音響装置(CD等)</t>
    <rPh sb="0" eb="2">
      <t>オンキョウ</t>
    </rPh>
    <rPh sb="2" eb="4">
      <t>ソウチ</t>
    </rPh>
    <rPh sb="7" eb="8">
      <t>トウ</t>
    </rPh>
    <phoneticPr fontId="1"/>
  </si>
  <si>
    <t>２C控室(2F)</t>
    <rPh sb="2" eb="4">
      <t>ヒカエシツ</t>
    </rPh>
    <phoneticPr fontId="1"/>
  </si>
  <si>
    <t>日まで</t>
    <rPh sb="0" eb="1">
      <t>ニチ</t>
    </rPh>
    <phoneticPr fontId="1"/>
  </si>
  <si>
    <t>延入場予定人員</t>
    <rPh sb="0" eb="1">
      <t>ノベ</t>
    </rPh>
    <rPh sb="1" eb="3">
      <t>ニュウジョウ</t>
    </rPh>
    <rPh sb="3" eb="5">
      <t>ヨテイ</t>
    </rPh>
    <rPh sb="5" eb="7">
      <t>ジンイン</t>
    </rPh>
    <phoneticPr fontId="1"/>
  </si>
  <si>
    <t>人</t>
    <rPh sb="0" eb="1">
      <t>ヒト</t>
    </rPh>
    <phoneticPr fontId="1"/>
  </si>
  <si>
    <t>入場種別</t>
    <rPh sb="0" eb="2">
      <t>ニュウジョウ</t>
    </rPh>
    <rPh sb="2" eb="4">
      <t>シュベツ</t>
    </rPh>
    <phoneticPr fontId="1"/>
  </si>
  <si>
    <t>一般公開</t>
    <rPh sb="0" eb="2">
      <t>イッパン</t>
    </rPh>
    <rPh sb="2" eb="4">
      <t>コウカイ</t>
    </rPh>
    <phoneticPr fontId="1"/>
  </si>
  <si>
    <t>延来場予定車両数</t>
    <rPh sb="0" eb="1">
      <t>ノベ</t>
    </rPh>
    <rPh sb="1" eb="3">
      <t>ライジョウ</t>
    </rPh>
    <rPh sb="3" eb="5">
      <t>ヨテイ</t>
    </rPh>
    <rPh sb="5" eb="7">
      <t>シャリョウ</t>
    </rPh>
    <rPh sb="7" eb="8">
      <t>スウ</t>
    </rPh>
    <phoneticPr fontId="1"/>
  </si>
  <si>
    <t>関係者のみ　→</t>
    <rPh sb="0" eb="3">
      <t>カンケイシャ</t>
    </rPh>
    <phoneticPr fontId="1"/>
  </si>
  <si>
    <t>招待者</t>
    <rPh sb="0" eb="3">
      <t>ショウタイシャ</t>
    </rPh>
    <phoneticPr fontId="1"/>
  </si>
  <si>
    <t>社員</t>
    <rPh sb="0" eb="2">
      <t>シャイン</t>
    </rPh>
    <phoneticPr fontId="1"/>
  </si>
  <si>
    <t>その他</t>
    <rPh sb="2" eb="3">
      <t>タ</t>
    </rPh>
    <phoneticPr fontId="1"/>
  </si>
  <si>
    <t>届出等の要否</t>
    <rPh sb="0" eb="2">
      <t>トドケデ</t>
    </rPh>
    <rPh sb="2" eb="3">
      <t>トウ</t>
    </rPh>
    <rPh sb="4" eb="6">
      <t>ヨウヒ</t>
    </rPh>
    <phoneticPr fontId="1"/>
  </si>
  <si>
    <t>消防</t>
    <rPh sb="0" eb="2">
      <t>ショウボウ</t>
    </rPh>
    <phoneticPr fontId="1"/>
  </si>
  <si>
    <t>（展示館内で火気を使用する場合）</t>
    <rPh sb="1" eb="4">
      <t>テンジカン</t>
    </rPh>
    <rPh sb="4" eb="5">
      <t>ナイ</t>
    </rPh>
    <rPh sb="6" eb="8">
      <t>カキ</t>
    </rPh>
    <rPh sb="9" eb="11">
      <t>シヨウ</t>
    </rPh>
    <rPh sb="13" eb="15">
      <t>バアイ</t>
    </rPh>
    <phoneticPr fontId="1"/>
  </si>
  <si>
    <t>警察</t>
    <rPh sb="0" eb="2">
      <t>ケイサツ</t>
    </rPh>
    <phoneticPr fontId="1"/>
  </si>
  <si>
    <t>（一般道路を利用する場合）</t>
    <rPh sb="0" eb="2">
      <t>イッパン</t>
    </rPh>
    <rPh sb="2" eb="4">
      <t>ドウロ</t>
    </rPh>
    <rPh sb="5" eb="7">
      <t>リヨウ</t>
    </rPh>
    <rPh sb="9" eb="11">
      <t>バアイ</t>
    </rPh>
    <phoneticPr fontId="1"/>
  </si>
  <si>
    <t>保健センター</t>
    <rPh sb="0" eb="2">
      <t>ホケン</t>
    </rPh>
    <phoneticPr fontId="1"/>
  </si>
  <si>
    <t>（展示館内で食品を扱う場合）</t>
    <rPh sb="6" eb="8">
      <t>ショクヒン</t>
    </rPh>
    <rPh sb="9" eb="10">
      <t>アツカ</t>
    </rPh>
    <rPh sb="11" eb="13">
      <t>バアイ</t>
    </rPh>
    <phoneticPr fontId="1"/>
  </si>
  <si>
    <t>電気使用時</t>
    <rPh sb="0" eb="2">
      <t>デンキ</t>
    </rPh>
    <rPh sb="2" eb="5">
      <t>シヨウジ</t>
    </rPh>
    <phoneticPr fontId="1"/>
  </si>
  <si>
    <t>備付100Vコンセント使用</t>
    <rPh sb="0" eb="2">
      <t>ソナエツケ</t>
    </rPh>
    <rPh sb="11" eb="13">
      <t>シヨウ</t>
    </rPh>
    <phoneticPr fontId="1"/>
  </si>
  <si>
    <t>配電盤からの専用配線（200V含む）</t>
    <rPh sb="0" eb="3">
      <t>ハイデンバン</t>
    </rPh>
    <rPh sb="6" eb="8">
      <t>センヨウ</t>
    </rPh>
    <rPh sb="8" eb="10">
      <t>ハイセン</t>
    </rPh>
    <rPh sb="15" eb="16">
      <t>フク</t>
    </rPh>
    <phoneticPr fontId="1"/>
  </si>
  <si>
    <t>（専門資格が必要）</t>
    <rPh sb="1" eb="3">
      <t>センモン</t>
    </rPh>
    <rPh sb="3" eb="5">
      <t>シカク</t>
    </rPh>
    <rPh sb="6" eb="8">
      <t>ヒツヨウ</t>
    </rPh>
    <phoneticPr fontId="1"/>
  </si>
  <si>
    <t>掲載希望</t>
    <rPh sb="0" eb="2">
      <t>ケイサイ</t>
    </rPh>
    <rPh sb="2" eb="4">
      <t>キボウ</t>
    </rPh>
    <phoneticPr fontId="1"/>
  </si>
  <si>
    <t>（④HP掲載申込書に必要事項を記入の上,提出お願いします）</t>
    <rPh sb="4" eb="6">
      <t>ケイサイ</t>
    </rPh>
    <rPh sb="6" eb="9">
      <t>モウシコミショ</t>
    </rPh>
    <rPh sb="10" eb="12">
      <t>ヒツヨウ</t>
    </rPh>
    <rPh sb="12" eb="14">
      <t>ジコウ</t>
    </rPh>
    <rPh sb="15" eb="17">
      <t>キニュウ</t>
    </rPh>
    <rPh sb="18" eb="19">
      <t>ウエ</t>
    </rPh>
    <rPh sb="20" eb="22">
      <t>テイシュツ</t>
    </rPh>
    <rPh sb="23" eb="24">
      <t>ネガ</t>
    </rPh>
    <phoneticPr fontId="1"/>
  </si>
  <si>
    <t>非掲載</t>
    <rPh sb="0" eb="3">
      <t>ヒケイサイ</t>
    </rPh>
    <phoneticPr fontId="1"/>
  </si>
  <si>
    <t>（非掲載のチェックが無く、一般への公開の場合は掲載させていただきます）</t>
    <rPh sb="1" eb="2">
      <t>ヒ</t>
    </rPh>
    <rPh sb="2" eb="4">
      <t>ケイサイ</t>
    </rPh>
    <rPh sb="10" eb="11">
      <t>ナ</t>
    </rPh>
    <rPh sb="13" eb="15">
      <t>イッパン</t>
    </rPh>
    <rPh sb="17" eb="19">
      <t>コウカイ</t>
    </rPh>
    <rPh sb="20" eb="22">
      <t>バアイ</t>
    </rPh>
    <rPh sb="23" eb="25">
      <t>ケイサイ</t>
    </rPh>
    <phoneticPr fontId="1"/>
  </si>
  <si>
    <t>一般への公開</t>
    <rPh sb="0" eb="2">
      <t>イッパン</t>
    </rPh>
    <rPh sb="4" eb="6">
      <t>コウカイ</t>
    </rPh>
    <phoneticPr fontId="1"/>
  </si>
  <si>
    <t>公開</t>
    <rPh sb="0" eb="2">
      <t>コウカイ</t>
    </rPh>
    <phoneticPr fontId="1"/>
  </si>
  <si>
    <t>非公開</t>
    <rPh sb="0" eb="3">
      <t>ヒコウカイ</t>
    </rPh>
    <phoneticPr fontId="1"/>
  </si>
  <si>
    <t>連絡欄</t>
    <rPh sb="0" eb="2">
      <t>レンラク</t>
    </rPh>
    <rPh sb="2" eb="3">
      <t>ラン</t>
    </rPh>
    <phoneticPr fontId="1"/>
  </si>
  <si>
    <t>産業展示館への連絡事項があれば記入してください</t>
    <rPh sb="0" eb="2">
      <t>サンギョウ</t>
    </rPh>
    <rPh sb="2" eb="5">
      <t>テンジカン</t>
    </rPh>
    <rPh sb="7" eb="9">
      <t>レンラク</t>
    </rPh>
    <rPh sb="9" eb="11">
      <t>ジコウ</t>
    </rPh>
    <rPh sb="15" eb="17">
      <t>キニュウ</t>
    </rPh>
    <phoneticPr fontId="1"/>
  </si>
  <si>
    <t>利用時間明細</t>
    <rPh sb="0" eb="2">
      <t>リヨウ</t>
    </rPh>
    <rPh sb="2" eb="4">
      <t>ジカン</t>
    </rPh>
    <rPh sb="4" eb="6">
      <t>メイサイ</t>
    </rPh>
    <phoneticPr fontId="1"/>
  </si>
  <si>
    <t>利用責任者</t>
    <rPh sb="0" eb="2">
      <t>リヨウ</t>
    </rPh>
    <rPh sb="2" eb="5">
      <t>セキニンシャ</t>
    </rPh>
    <phoneticPr fontId="1"/>
  </si>
  <si>
    <t>様</t>
    <rPh sb="0" eb="1">
      <t>サマ</t>
    </rPh>
    <phoneticPr fontId="1"/>
  </si>
  <si>
    <t>市内/市外</t>
    <rPh sb="0" eb="2">
      <t>シナイ</t>
    </rPh>
    <rPh sb="3" eb="5">
      <t>シガイ</t>
    </rPh>
    <phoneticPr fontId="1"/>
  </si>
  <si>
    <t>利用日</t>
    <rPh sb="0" eb="3">
      <t>リヨウビ</t>
    </rPh>
    <phoneticPr fontId="1"/>
  </si>
  <si>
    <t>利用料金
(参考）</t>
    <rPh sb="0" eb="2">
      <t>リヨウ</t>
    </rPh>
    <rPh sb="2" eb="4">
      <t>リョウキン</t>
    </rPh>
    <rPh sb="6" eb="8">
      <t>サンコウ</t>
    </rPh>
    <phoneticPr fontId="1"/>
  </si>
  <si>
    <t>午前</t>
    <rPh sb="0" eb="2">
      <t>ゴゼン</t>
    </rPh>
    <phoneticPr fontId="1"/>
  </si>
  <si>
    <t>午後</t>
    <rPh sb="0" eb="2">
      <t>ゴゴ</t>
    </rPh>
    <phoneticPr fontId="1"/>
  </si>
  <si>
    <t>夜間</t>
    <rPh sb="0" eb="2">
      <t>ヤカン</t>
    </rPh>
    <phoneticPr fontId="1"/>
  </si>
  <si>
    <t>　9～13時</t>
    <rPh sb="5" eb="6">
      <t>ジ</t>
    </rPh>
    <phoneticPr fontId="1"/>
  </si>
  <si>
    <t>13～17時</t>
    <rPh sb="5" eb="6">
      <t>ジ</t>
    </rPh>
    <phoneticPr fontId="1"/>
  </si>
  <si>
    <t>17～21時</t>
    <rPh sb="5" eb="6">
      <t>ジ</t>
    </rPh>
    <phoneticPr fontId="1"/>
  </si>
  <si>
    <t>　8～13時</t>
    <rPh sb="5" eb="6">
      <t>ジ</t>
    </rPh>
    <phoneticPr fontId="1"/>
  </si>
  <si>
    <t>第1展示場</t>
    <rPh sb="0" eb="1">
      <t>ダイ</t>
    </rPh>
    <rPh sb="2" eb="5">
      <t>テンジジョウ</t>
    </rPh>
    <phoneticPr fontId="1"/>
  </si>
  <si>
    <t>準備/
片付</t>
    <rPh sb="0" eb="2">
      <t>ジュンビ</t>
    </rPh>
    <rPh sb="4" eb="6">
      <t>カタヅケ</t>
    </rPh>
    <phoneticPr fontId="1"/>
  </si>
  <si>
    <t>催事</t>
    <rPh sb="0" eb="2">
      <t>サイジ</t>
    </rPh>
    <phoneticPr fontId="1"/>
  </si>
  <si>
    <t>据置</t>
    <rPh sb="0" eb="2">
      <t>スエオキ</t>
    </rPh>
    <phoneticPr fontId="1"/>
  </si>
  <si>
    <t>利用料金合計（参考）</t>
    <rPh sb="0" eb="2">
      <t>リヨウ</t>
    </rPh>
    <rPh sb="2" eb="3">
      <t>リョウ</t>
    </rPh>
    <rPh sb="3" eb="4">
      <t>キン</t>
    </rPh>
    <rPh sb="4" eb="6">
      <t>ゴウケイ</t>
    </rPh>
    <rPh sb="7" eb="9">
      <t>サンコウ</t>
    </rPh>
    <phoneticPr fontId="1"/>
  </si>
  <si>
    <t>控室</t>
    <rPh sb="0" eb="2">
      <t>ヒカエシツ</t>
    </rPh>
    <phoneticPr fontId="1"/>
  </si>
  <si>
    <t>１A
控室</t>
    <rPh sb="3" eb="5">
      <t>ヒカエシツ</t>
    </rPh>
    <phoneticPr fontId="1"/>
  </si>
  <si>
    <t>１B
控室</t>
    <rPh sb="3" eb="5">
      <t>ヒカエシツ</t>
    </rPh>
    <phoneticPr fontId="1"/>
  </si>
  <si>
    <t>２A
控室</t>
    <rPh sb="3" eb="5">
      <t>ヒカエシツ</t>
    </rPh>
    <phoneticPr fontId="1"/>
  </si>
  <si>
    <t>２B
控室</t>
    <rPh sb="3" eb="5">
      <t>ヒカエシツ</t>
    </rPh>
    <phoneticPr fontId="1"/>
  </si>
  <si>
    <t>２C
控室</t>
    <rPh sb="3" eb="5">
      <t>ヒカエシツ</t>
    </rPh>
    <phoneticPr fontId="1"/>
  </si>
  <si>
    <t>【産業展示館記入欄】</t>
    <rPh sb="1" eb="6">
      <t>サンギョウテンジカン</t>
    </rPh>
    <rPh sb="6" eb="9">
      <t>キニュウラン</t>
    </rPh>
    <phoneticPr fontId="1"/>
  </si>
  <si>
    <t>浜松市総合産業展示館</t>
    <rPh sb="0" eb="3">
      <t>ハママツシ</t>
    </rPh>
    <rPh sb="3" eb="10">
      <t>ソウゴウサンギョウテンジカン</t>
    </rPh>
    <phoneticPr fontId="1"/>
  </si>
  <si>
    <t>受付日　　　　　　年　　　　　月　　　　　日</t>
    <rPh sb="0" eb="3">
      <t>ウケツケビ</t>
    </rPh>
    <rPh sb="9" eb="10">
      <t>ネン</t>
    </rPh>
    <rPh sb="15" eb="16">
      <t>ツキ</t>
    </rPh>
    <rPh sb="21" eb="22">
      <t>ヒ</t>
    </rPh>
    <phoneticPr fontId="1"/>
  </si>
  <si>
    <t>TEL:053-421-1311</t>
    <phoneticPr fontId="1"/>
  </si>
  <si>
    <t>FAX:053-422-1800</t>
    <phoneticPr fontId="1"/>
  </si>
  <si>
    <t>利用料金テーブル（料金が変更になったら訂正する）</t>
    <rPh sb="0" eb="1">
      <t>リヨウ</t>
    </rPh>
    <rPh sb="1" eb="3">
      <t>リョウキン</t>
    </rPh>
    <rPh sb="8" eb="10">
      <t>リョウキン</t>
    </rPh>
    <rPh sb="11" eb="13">
      <t>ヘンコウ</t>
    </rPh>
    <rPh sb="18" eb="20">
      <t>テイセイ</t>
    </rPh>
    <phoneticPr fontId="1"/>
  </si>
  <si>
    <t>利用時間印</t>
    <rPh sb="0" eb="2">
      <t>リヨウ</t>
    </rPh>
    <rPh sb="2" eb="4">
      <t>ジカン</t>
    </rPh>
    <rPh sb="4" eb="5">
      <t>シルシ</t>
    </rPh>
    <phoneticPr fontId="1"/>
  </si>
  <si>
    <t>市内</t>
    <rPh sb="0" eb="2">
      <t>シナイ</t>
    </rPh>
    <phoneticPr fontId="1"/>
  </si>
  <si>
    <t>市外</t>
    <rPh sb="0" eb="2">
      <t>シガイ</t>
    </rPh>
    <phoneticPr fontId="1"/>
  </si>
  <si>
    <t>市内半</t>
    <rPh sb="0" eb="2">
      <t>シナイ</t>
    </rPh>
    <rPh sb="2" eb="3">
      <t>ハン</t>
    </rPh>
    <phoneticPr fontId="1"/>
  </si>
  <si>
    <t>市外半</t>
    <rPh sb="0" eb="2">
      <t>シガイ</t>
    </rPh>
    <rPh sb="2" eb="3">
      <t>ハン</t>
    </rPh>
    <phoneticPr fontId="1"/>
  </si>
  <si>
    <t>準備・片付</t>
    <rPh sb="0" eb="2">
      <t>ジュンビ</t>
    </rPh>
    <rPh sb="3" eb="5">
      <t>カタヅケ</t>
    </rPh>
    <phoneticPr fontId="1"/>
  </si>
  <si>
    <t>第1展</t>
    <rPh sb="0" eb="1">
      <t>ダイ</t>
    </rPh>
    <rPh sb="2" eb="3">
      <t>テン</t>
    </rPh>
    <phoneticPr fontId="1"/>
  </si>
  <si>
    <t>早朝</t>
    <rPh sb="0" eb="2">
      <t>ソウチョウ</t>
    </rPh>
    <phoneticPr fontId="1"/>
  </si>
  <si>
    <t>第２展</t>
    <rPh sb="0" eb="1">
      <t>ダイ</t>
    </rPh>
    <rPh sb="2" eb="3">
      <t>テン</t>
    </rPh>
    <phoneticPr fontId="1"/>
  </si>
  <si>
    <t>第３展</t>
    <rPh sb="0" eb="1">
      <t>ダイ</t>
    </rPh>
    <rPh sb="2" eb="3">
      <t>テン</t>
    </rPh>
    <phoneticPr fontId="1"/>
  </si>
  <si>
    <t>午前・午後</t>
    <rPh sb="0" eb="2">
      <t>ゴゼン</t>
    </rPh>
    <rPh sb="3" eb="5">
      <t>ゴゴ</t>
    </rPh>
    <phoneticPr fontId="1"/>
  </si>
  <si>
    <t>1A控室</t>
    <rPh sb="2" eb="4">
      <t>ヒカエシツ</t>
    </rPh>
    <phoneticPr fontId="1"/>
  </si>
  <si>
    <t>1B控室</t>
    <rPh sb="2" eb="4">
      <t>ヒカエシツ</t>
    </rPh>
    <phoneticPr fontId="1"/>
  </si>
  <si>
    <t>２A控室</t>
    <rPh sb="2" eb="4">
      <t>ヒカエシツ</t>
    </rPh>
    <phoneticPr fontId="1"/>
  </si>
  <si>
    <t>２B控室</t>
    <rPh sb="2" eb="4">
      <t>ヒカエシツ</t>
    </rPh>
    <phoneticPr fontId="1"/>
  </si>
  <si>
    <t>２C控室</t>
    <rPh sb="2" eb="4">
      <t>ヒカエシツ</t>
    </rPh>
    <phoneticPr fontId="1"/>
  </si>
  <si>
    <t>利用日数算出</t>
    <rPh sb="0" eb="2">
      <t>リヨウ</t>
    </rPh>
    <rPh sb="2" eb="4">
      <t>ニッスウ</t>
    </rPh>
    <rPh sb="4" eb="6">
      <t>サンシュツ</t>
    </rPh>
    <phoneticPr fontId="1"/>
  </si>
  <si>
    <t>選択項目テーブル</t>
    <rPh sb="0" eb="2">
      <t>センタク</t>
    </rPh>
    <rPh sb="2" eb="4">
      <t>コウモク</t>
    </rPh>
    <phoneticPr fontId="1"/>
  </si>
  <si>
    <t>開始日</t>
    <rPh sb="0" eb="3">
      <t>カイシビ</t>
    </rPh>
    <phoneticPr fontId="1"/>
  </si>
  <si>
    <t>終了日</t>
    <rPh sb="0" eb="3">
      <t>シュウリョウビ</t>
    </rPh>
    <phoneticPr fontId="1"/>
  </si>
  <si>
    <t>利用日数</t>
    <rPh sb="0" eb="2">
      <t>リヨウ</t>
    </rPh>
    <rPh sb="2" eb="4">
      <t>ニッスウ</t>
    </rPh>
    <phoneticPr fontId="1"/>
  </si>
  <si>
    <t>入力</t>
    <rPh sb="0" eb="2">
      <t>ニュウリョク</t>
    </rPh>
    <phoneticPr fontId="1"/>
  </si>
  <si>
    <t>利用目的</t>
    <rPh sb="0" eb="2">
      <t>リヨウ</t>
    </rPh>
    <rPh sb="2" eb="4">
      <t>モクテキ</t>
    </rPh>
    <phoneticPr fontId="1"/>
  </si>
  <si>
    <t>年</t>
    <rPh sb="0" eb="1">
      <t>ネン</t>
    </rPh>
    <phoneticPr fontId="1"/>
  </si>
  <si>
    <t>開始時刻</t>
    <rPh sb="0" eb="2">
      <t>カイシ</t>
    </rPh>
    <rPh sb="2" eb="4">
      <t>ジコク</t>
    </rPh>
    <phoneticPr fontId="1"/>
  </si>
  <si>
    <t>終了時刻</t>
    <rPh sb="0" eb="2">
      <t>シュウリョウ</t>
    </rPh>
    <rPh sb="2" eb="4">
      <t>ジコク</t>
    </rPh>
    <phoneticPr fontId="1"/>
  </si>
  <si>
    <t>展示会</t>
    <rPh sb="0" eb="3">
      <t>テンジカイ</t>
    </rPh>
    <phoneticPr fontId="1"/>
  </si>
  <si>
    <t>午前(～13:00）</t>
    <rPh sb="0" eb="2">
      <t>ゴゼン</t>
    </rPh>
    <phoneticPr fontId="1"/>
  </si>
  <si>
    <t>展示販売会</t>
    <rPh sb="0" eb="2">
      <t>テンジ</t>
    </rPh>
    <rPh sb="2" eb="4">
      <t>ハンバイ</t>
    </rPh>
    <rPh sb="4" eb="5">
      <t>カイ</t>
    </rPh>
    <phoneticPr fontId="1"/>
  </si>
  <si>
    <t>午後(13:00～）</t>
    <rPh sb="0" eb="2">
      <t>ゴゴ</t>
    </rPh>
    <phoneticPr fontId="1"/>
  </si>
  <si>
    <t>午後(～17:00）</t>
    <rPh sb="0" eb="2">
      <t>ゴゴ</t>
    </rPh>
    <phoneticPr fontId="1"/>
  </si>
  <si>
    <t>夜間(17:00～）</t>
    <rPh sb="0" eb="2">
      <t>ヤカン</t>
    </rPh>
    <phoneticPr fontId="1"/>
  </si>
  <si>
    <t>早朝(8:00～）</t>
    <rPh sb="0" eb="2">
      <t>ソウチョウ</t>
    </rPh>
    <phoneticPr fontId="1"/>
  </si>
  <si>
    <t>※届出が必要な場合は、「有」を選択して、届出予定日を記入願います</t>
    <rPh sb="1" eb="3">
      <t>トドケデ</t>
    </rPh>
    <rPh sb="4" eb="6">
      <t>ヒツヨウ</t>
    </rPh>
    <rPh sb="7" eb="9">
      <t>バアイ</t>
    </rPh>
    <rPh sb="12" eb="13">
      <t>アリ</t>
    </rPh>
    <rPh sb="15" eb="17">
      <t>センタク</t>
    </rPh>
    <rPh sb="20" eb="22">
      <t>トドケデ</t>
    </rPh>
    <rPh sb="22" eb="24">
      <t>ヨテイ</t>
    </rPh>
    <rPh sb="24" eb="25">
      <t>ビ</t>
    </rPh>
    <rPh sb="26" eb="28">
      <t>キニュウ</t>
    </rPh>
    <rPh sb="28" eb="29">
      <t>ネガ</t>
    </rPh>
    <phoneticPr fontId="1"/>
  </si>
  <si>
    <t>【展示館内備品使用予定】　机・椅子は倉庫からの出庫数を請求します。利用料金は、準備・片付日も含む。</t>
    <rPh sb="1" eb="4">
      <t>テンジカン</t>
    </rPh>
    <rPh sb="4" eb="5">
      <t>ナイ</t>
    </rPh>
    <rPh sb="5" eb="7">
      <t>ビヒン</t>
    </rPh>
    <rPh sb="7" eb="9">
      <t>シヨウ</t>
    </rPh>
    <rPh sb="9" eb="11">
      <t>ヨテイ</t>
    </rPh>
    <rPh sb="13" eb="14">
      <t>ツクエ</t>
    </rPh>
    <rPh sb="15" eb="17">
      <t>イス</t>
    </rPh>
    <rPh sb="18" eb="20">
      <t>ソウコ</t>
    </rPh>
    <rPh sb="23" eb="25">
      <t>シュッコ</t>
    </rPh>
    <rPh sb="25" eb="26">
      <t>スウ</t>
    </rPh>
    <rPh sb="27" eb="29">
      <t>セイキュウ</t>
    </rPh>
    <rPh sb="33" eb="35">
      <t>リヨウ</t>
    </rPh>
    <rPh sb="35" eb="37">
      <t>リョウキン</t>
    </rPh>
    <rPh sb="39" eb="41">
      <t>ジュンビ</t>
    </rPh>
    <rPh sb="42" eb="44">
      <t>カタヅケ</t>
    </rPh>
    <rPh sb="44" eb="45">
      <t>ビ</t>
    </rPh>
    <rPh sb="46" eb="47">
      <t>フク</t>
    </rPh>
    <phoneticPr fontId="6"/>
  </si>
  <si>
    <t>○</t>
    <phoneticPr fontId="1"/>
  </si>
  <si>
    <t>第1展示場半区画利用</t>
    <rPh sb="0" eb="1">
      <t>ダイ</t>
    </rPh>
    <rPh sb="2" eb="5">
      <t>テンジジョウ</t>
    </rPh>
    <rPh sb="5" eb="8">
      <t>ハンクカク</t>
    </rPh>
    <rPh sb="8" eb="10">
      <t>リヨウ</t>
    </rPh>
    <phoneticPr fontId="1"/>
  </si>
  <si>
    <t>申請年</t>
    <rPh sb="0" eb="2">
      <t>シンセイ</t>
    </rPh>
    <rPh sb="2" eb="3">
      <t>ネン</t>
    </rPh>
    <phoneticPr fontId="1"/>
  </si>
  <si>
    <t>申請月</t>
    <rPh sb="0" eb="2">
      <t>シンセイ</t>
    </rPh>
    <rPh sb="2" eb="3">
      <t>ツキ</t>
    </rPh>
    <phoneticPr fontId="1"/>
  </si>
  <si>
    <t>申請日</t>
    <rPh sb="0" eb="2">
      <t>シンセイ</t>
    </rPh>
    <rPh sb="2" eb="3">
      <t>ビ</t>
    </rPh>
    <phoneticPr fontId="1"/>
  </si>
  <si>
    <t>郵便１</t>
    <rPh sb="0" eb="2">
      <t>ユウビン</t>
    </rPh>
    <phoneticPr fontId="1"/>
  </si>
  <si>
    <t>郵便２</t>
    <rPh sb="0" eb="2">
      <t>ユウビン</t>
    </rPh>
    <phoneticPr fontId="1"/>
  </si>
  <si>
    <t>浜松市外</t>
    <rPh sb="0" eb="2">
      <t>ハママツ</t>
    </rPh>
    <rPh sb="2" eb="4">
      <t>シガイ</t>
    </rPh>
    <phoneticPr fontId="1"/>
  </si>
  <si>
    <t>減免申請書</t>
    <rPh sb="0" eb="2">
      <t>ゲンメン</t>
    </rPh>
    <rPh sb="2" eb="5">
      <t>シンセイショ</t>
    </rPh>
    <phoneticPr fontId="1"/>
  </si>
  <si>
    <t>住所</t>
    <rPh sb="0" eb="2">
      <t>ジュウショ</t>
    </rPh>
    <phoneticPr fontId="1"/>
  </si>
  <si>
    <t>主催者名</t>
    <rPh sb="0" eb="4">
      <t>シュサイシャメイ</t>
    </rPh>
    <phoneticPr fontId="1"/>
  </si>
  <si>
    <t>代表者名（漢字）</t>
    <rPh sb="0" eb="3">
      <t>ダイヒョウシャ</t>
    </rPh>
    <rPh sb="3" eb="4">
      <t>メイ</t>
    </rPh>
    <rPh sb="5" eb="7">
      <t>カンジ</t>
    </rPh>
    <phoneticPr fontId="1"/>
  </si>
  <si>
    <t>代表者名（ふりがな）</t>
    <rPh sb="0" eb="3">
      <t>ダイヒョウシャ</t>
    </rPh>
    <rPh sb="3" eb="4">
      <t>メイ</t>
    </rPh>
    <phoneticPr fontId="1"/>
  </si>
  <si>
    <t>責任者名（漢字）</t>
    <rPh sb="0" eb="3">
      <t>セキニンシャ</t>
    </rPh>
    <rPh sb="3" eb="4">
      <t>メイ</t>
    </rPh>
    <rPh sb="5" eb="7">
      <t>カンジ</t>
    </rPh>
    <phoneticPr fontId="1"/>
  </si>
  <si>
    <t>責任者名（ふりがな）</t>
    <rPh sb="0" eb="3">
      <t>セキニンシャ</t>
    </rPh>
    <rPh sb="3" eb="4">
      <t>メイ</t>
    </rPh>
    <phoneticPr fontId="1"/>
  </si>
  <si>
    <t>代表者TEL</t>
    <rPh sb="0" eb="3">
      <t>ダイヒョウシャ</t>
    </rPh>
    <phoneticPr fontId="1"/>
  </si>
  <si>
    <t>代表者FAX</t>
    <rPh sb="0" eb="3">
      <t>ダイヒョウシャ</t>
    </rPh>
    <phoneticPr fontId="1"/>
  </si>
  <si>
    <t>責任者TEL</t>
    <rPh sb="0" eb="3">
      <t>セキニンシャ</t>
    </rPh>
    <phoneticPr fontId="1"/>
  </si>
  <si>
    <t>責任者FAX</t>
    <rPh sb="0" eb="3">
      <t>セキニンシャ</t>
    </rPh>
    <phoneticPr fontId="1"/>
  </si>
  <si>
    <t>Email１</t>
    <phoneticPr fontId="1"/>
  </si>
  <si>
    <t>Email2</t>
    <phoneticPr fontId="1"/>
  </si>
  <si>
    <t>利用目的</t>
    <rPh sb="0" eb="2">
      <t>リヨウ</t>
    </rPh>
    <rPh sb="2" eb="4">
      <t>モクテキ</t>
    </rPh>
    <phoneticPr fontId="1"/>
  </si>
  <si>
    <t>その他理由</t>
    <rPh sb="2" eb="3">
      <t>タ</t>
    </rPh>
    <rPh sb="3" eb="5">
      <t>リユウ</t>
    </rPh>
    <phoneticPr fontId="1"/>
  </si>
  <si>
    <t>催事名称</t>
    <rPh sb="0" eb="2">
      <t>サイジ</t>
    </rPh>
    <rPh sb="2" eb="4">
      <t>メイショウ</t>
    </rPh>
    <phoneticPr fontId="1"/>
  </si>
  <si>
    <t>催事概要</t>
    <rPh sb="0" eb="2">
      <t>サイジ</t>
    </rPh>
    <rPh sb="2" eb="4">
      <t>ガイヨウ</t>
    </rPh>
    <phoneticPr fontId="1"/>
  </si>
  <si>
    <t>展示物種類</t>
    <rPh sb="0" eb="3">
      <t>テンジブツ</t>
    </rPh>
    <rPh sb="3" eb="5">
      <t>シュルイ</t>
    </rPh>
    <phoneticPr fontId="1"/>
  </si>
  <si>
    <t>利用開始年</t>
    <rPh sb="0" eb="2">
      <t>リヨウ</t>
    </rPh>
    <rPh sb="2" eb="4">
      <t>カイシ</t>
    </rPh>
    <rPh sb="4" eb="5">
      <t>ネン</t>
    </rPh>
    <phoneticPr fontId="1"/>
  </si>
  <si>
    <t>利用開始月</t>
    <rPh sb="0" eb="2">
      <t>リヨウ</t>
    </rPh>
    <rPh sb="2" eb="4">
      <t>カイシ</t>
    </rPh>
    <rPh sb="4" eb="5">
      <t>ツキ</t>
    </rPh>
    <phoneticPr fontId="1"/>
  </si>
  <si>
    <t>利用開始日</t>
    <rPh sb="0" eb="2">
      <t>リヨウ</t>
    </rPh>
    <rPh sb="2" eb="4">
      <t>カイシ</t>
    </rPh>
    <rPh sb="4" eb="5">
      <t>ヒ</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</si>
  <si>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</si>
  <si>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</si>
  <si>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ヒ</t>
    </rPh>
    <phoneticPr fontId="1"/>
  </si>
  <si>
    <t>第1展全区間</t>
    <rPh sb="0" eb="1">
      <t>ダイ</t>
    </rPh>
    <rPh sb="2" eb="3">
      <t>テン</t>
    </rPh>
    <rPh sb="3" eb="6">
      <t>ゼンクカン</t>
    </rPh>
    <phoneticPr fontId="1"/>
  </si>
  <si>
    <t>第1展半区画</t>
    <rPh sb="0" eb="1">
      <t>ダイ</t>
    </rPh>
    <rPh sb="2" eb="3">
      <t>テン</t>
    </rPh>
    <rPh sb="3" eb="6">
      <t>ハンクカク</t>
    </rPh>
    <phoneticPr fontId="1"/>
  </si>
  <si>
    <t>第2展</t>
    <rPh sb="0" eb="1">
      <t>ダイ</t>
    </rPh>
    <rPh sb="2" eb="3">
      <t>テン</t>
    </rPh>
    <phoneticPr fontId="1"/>
  </si>
  <si>
    <t>第3展</t>
    <rPh sb="0" eb="1">
      <t>ダイ</t>
    </rPh>
    <rPh sb="2" eb="3">
      <t>テン</t>
    </rPh>
    <phoneticPr fontId="1"/>
  </si>
  <si>
    <t>１A控室</t>
    <rPh sb="2" eb="3">
      <t>ヒカエ</t>
    </rPh>
    <rPh sb="3" eb="4">
      <t>シツ</t>
    </rPh>
    <phoneticPr fontId="1"/>
  </si>
  <si>
    <t>１B控室</t>
    <rPh sb="2" eb="3">
      <t>ヒカエ</t>
    </rPh>
    <rPh sb="3" eb="4">
      <t>シツ</t>
    </rPh>
    <phoneticPr fontId="1"/>
  </si>
  <si>
    <t>2A控室</t>
    <rPh sb="2" eb="3">
      <t>ヒカエ</t>
    </rPh>
    <rPh sb="3" eb="4">
      <t>シツ</t>
    </rPh>
    <phoneticPr fontId="1"/>
  </si>
  <si>
    <t>2B控室</t>
    <rPh sb="2" eb="3">
      <t>ヒカエ</t>
    </rPh>
    <rPh sb="3" eb="4">
      <t>シツ</t>
    </rPh>
    <phoneticPr fontId="1"/>
  </si>
  <si>
    <t>2C控室</t>
    <rPh sb="2" eb="3">
      <t>ヒカエ</t>
    </rPh>
    <rPh sb="3" eb="4">
      <t>シツ</t>
    </rPh>
    <phoneticPr fontId="1"/>
  </si>
  <si>
    <t>机数</t>
    <rPh sb="0" eb="1">
      <t>ツクエ</t>
    </rPh>
    <rPh sb="1" eb="2">
      <t>スウ</t>
    </rPh>
    <phoneticPr fontId="1"/>
  </si>
  <si>
    <t>椅子数</t>
    <rPh sb="0" eb="2">
      <t>イス</t>
    </rPh>
    <rPh sb="2" eb="3">
      <t>スウ</t>
    </rPh>
    <phoneticPr fontId="1"/>
  </si>
  <si>
    <t>マイクロフォン</t>
    <phoneticPr fontId="1"/>
  </si>
  <si>
    <t>屋外広場初め</t>
    <rPh sb="0" eb="2">
      <t>オクガイ</t>
    </rPh>
    <rPh sb="2" eb="4">
      <t>ヒロバ</t>
    </rPh>
    <rPh sb="4" eb="5">
      <t>ハジ</t>
    </rPh>
    <phoneticPr fontId="1"/>
  </si>
  <si>
    <t>屋外広場終わり</t>
    <rPh sb="0" eb="2">
      <t>オクガイ</t>
    </rPh>
    <rPh sb="2" eb="4">
      <t>ヒロバ</t>
    </rPh>
    <rPh sb="4" eb="5">
      <t>オ</t>
    </rPh>
    <phoneticPr fontId="1"/>
  </si>
  <si>
    <t>延来場予定台数</t>
    <rPh sb="0" eb="1">
      <t>ノベ</t>
    </rPh>
    <rPh sb="1" eb="3">
      <t>ライジョウ</t>
    </rPh>
    <rPh sb="3" eb="5">
      <t>ヨテイ</t>
    </rPh>
    <rPh sb="5" eb="7">
      <t>ダイスウ</t>
    </rPh>
    <phoneticPr fontId="1"/>
  </si>
  <si>
    <t>延入場予定人数</t>
    <rPh sb="0" eb="1">
      <t>ノベ</t>
    </rPh>
    <rPh sb="1" eb="3">
      <t>ニュウジョウ</t>
    </rPh>
    <rPh sb="3" eb="5">
      <t>ヨテイ</t>
    </rPh>
    <rPh sb="5" eb="7">
      <t>ニンズウ</t>
    </rPh>
    <phoneticPr fontId="1"/>
  </si>
  <si>
    <t>1日第１展午前準備</t>
    <rPh sb="1" eb="2">
      <t>ニチ</t>
    </rPh>
    <rPh sb="2" eb="3">
      <t>ダイ</t>
    </rPh>
    <rPh sb="4" eb="5">
      <t>テン</t>
    </rPh>
    <rPh sb="5" eb="7">
      <t>ゴゼン</t>
    </rPh>
    <rPh sb="7" eb="9">
      <t>ジュンビ</t>
    </rPh>
    <phoneticPr fontId="1"/>
  </si>
  <si>
    <t>1日第１展午前催事</t>
    <rPh sb="1" eb="2">
      <t>ニチ</t>
    </rPh>
    <rPh sb="2" eb="3">
      <t>ダイ</t>
    </rPh>
    <rPh sb="4" eb="5">
      <t>テン</t>
    </rPh>
    <rPh sb="5" eb="7">
      <t>ゴゼン</t>
    </rPh>
    <rPh sb="7" eb="9">
      <t>サイジ</t>
    </rPh>
    <phoneticPr fontId="1"/>
  </si>
  <si>
    <t>1日第１展午前据置</t>
    <rPh sb="1" eb="2">
      <t>ニチ</t>
    </rPh>
    <rPh sb="2" eb="3">
      <t>ダイ</t>
    </rPh>
    <rPh sb="4" eb="5">
      <t>テン</t>
    </rPh>
    <rPh sb="5" eb="7">
      <t>ゴゼン</t>
    </rPh>
    <rPh sb="7" eb="9">
      <t>スエオキ</t>
    </rPh>
    <phoneticPr fontId="1"/>
  </si>
  <si>
    <t>1日第２展午前準備</t>
    <rPh sb="1" eb="2">
      <t>ニチ</t>
    </rPh>
    <rPh sb="2" eb="3">
      <t>ダイ</t>
    </rPh>
    <rPh sb="4" eb="5">
      <t>テン</t>
    </rPh>
    <rPh sb="5" eb="7">
      <t>ゴゼン</t>
    </rPh>
    <rPh sb="7" eb="9">
      <t>ジュンビ</t>
    </rPh>
    <phoneticPr fontId="1"/>
  </si>
  <si>
    <t>1日第２展午前催事</t>
    <rPh sb="1" eb="2">
      <t>ニチ</t>
    </rPh>
    <rPh sb="2" eb="3">
      <t>ダイ</t>
    </rPh>
    <rPh sb="4" eb="5">
      <t>テン</t>
    </rPh>
    <rPh sb="5" eb="7">
      <t>ゴゼン</t>
    </rPh>
    <rPh sb="7" eb="9">
      <t>サイジ</t>
    </rPh>
    <phoneticPr fontId="1"/>
  </si>
  <si>
    <t>1日第２展午前据置</t>
    <rPh sb="1" eb="2">
      <t>ニチ</t>
    </rPh>
    <rPh sb="2" eb="3">
      <t>ダイ</t>
    </rPh>
    <rPh sb="4" eb="5">
      <t>テン</t>
    </rPh>
    <rPh sb="5" eb="7">
      <t>ゴゼン</t>
    </rPh>
    <rPh sb="7" eb="9">
      <t>スエオキ</t>
    </rPh>
    <phoneticPr fontId="1"/>
  </si>
  <si>
    <t>1日第３展午前準備</t>
    <rPh sb="1" eb="2">
      <t>ニチ</t>
    </rPh>
    <rPh sb="2" eb="3">
      <t>ダイ</t>
    </rPh>
    <rPh sb="4" eb="5">
      <t>テン</t>
    </rPh>
    <rPh sb="5" eb="7">
      <t>ゴゼン</t>
    </rPh>
    <rPh sb="7" eb="9">
      <t>ジュンビ</t>
    </rPh>
    <phoneticPr fontId="1"/>
  </si>
  <si>
    <t>1日第３展午前催事</t>
    <rPh sb="1" eb="2">
      <t>ニチ</t>
    </rPh>
    <rPh sb="2" eb="3">
      <t>ダイ</t>
    </rPh>
    <rPh sb="4" eb="5">
      <t>テン</t>
    </rPh>
    <rPh sb="5" eb="7">
      <t>ゴゼン</t>
    </rPh>
    <rPh sb="7" eb="9">
      <t>サイジ</t>
    </rPh>
    <phoneticPr fontId="1"/>
  </si>
  <si>
    <t>1日第３展午前据置</t>
    <rPh sb="1" eb="2">
      <t>ニチ</t>
    </rPh>
    <rPh sb="2" eb="3">
      <t>ダイ</t>
    </rPh>
    <rPh sb="4" eb="5">
      <t>テン</t>
    </rPh>
    <rPh sb="5" eb="7">
      <t>ゴゼン</t>
    </rPh>
    <rPh sb="7" eb="9">
      <t>スエオキ</t>
    </rPh>
    <phoneticPr fontId="1"/>
  </si>
  <si>
    <t>1日第１展午後準備</t>
    <rPh sb="0" eb="1">
      <t>ニチ</t>
    </rPh>
    <rPh sb="1" eb="2">
      <t>ダイ</t>
    </rPh>
    <rPh sb="3" eb="4">
      <t>テン</t>
    </rPh>
    <rPh sb="6" eb="8">
      <t>ジュンビ</t>
    </rPh>
    <phoneticPr fontId="1"/>
  </si>
  <si>
    <t>1日第１展午後催事</t>
    <rPh sb="0" eb="1">
      <t>ニチ</t>
    </rPh>
    <rPh sb="1" eb="2">
      <t>ダイ</t>
    </rPh>
    <rPh sb="3" eb="4">
      <t>テン</t>
    </rPh>
    <rPh sb="6" eb="8">
      <t>サイジ</t>
    </rPh>
    <phoneticPr fontId="1"/>
  </si>
  <si>
    <t>1日第１展午後据置</t>
    <rPh sb="0" eb="1">
      <t>ニチ</t>
    </rPh>
    <rPh sb="1" eb="2">
      <t>ダイ</t>
    </rPh>
    <rPh sb="3" eb="4">
      <t>テン</t>
    </rPh>
    <rPh sb="6" eb="8">
      <t>スエオキ</t>
    </rPh>
    <phoneticPr fontId="1"/>
  </si>
  <si>
    <t>1日第２展午後準備</t>
    <rPh sb="0" eb="1">
      <t>ニチ</t>
    </rPh>
    <rPh sb="1" eb="2">
      <t>ダイ</t>
    </rPh>
    <rPh sb="3" eb="4">
      <t>テン</t>
    </rPh>
    <rPh sb="6" eb="8">
      <t>ジュンビ</t>
    </rPh>
    <phoneticPr fontId="1"/>
  </si>
  <si>
    <t>1日第２展午後催事</t>
    <rPh sb="0" eb="1">
      <t>ニチ</t>
    </rPh>
    <rPh sb="1" eb="2">
      <t>ダイ</t>
    </rPh>
    <rPh sb="3" eb="4">
      <t>テン</t>
    </rPh>
    <rPh sb="6" eb="8">
      <t>サイジ</t>
    </rPh>
    <phoneticPr fontId="1"/>
  </si>
  <si>
    <t>1日第２展午後据置</t>
    <rPh sb="0" eb="1">
      <t>ニチ</t>
    </rPh>
    <rPh sb="1" eb="2">
      <t>ダイ</t>
    </rPh>
    <rPh sb="3" eb="4">
      <t>テン</t>
    </rPh>
    <rPh sb="6" eb="8">
      <t>スエオキ</t>
    </rPh>
    <phoneticPr fontId="1"/>
  </si>
  <si>
    <t>1日第３展午後準備</t>
    <rPh sb="0" eb="1">
      <t>ニチ</t>
    </rPh>
    <rPh sb="1" eb="2">
      <t>ダイ</t>
    </rPh>
    <rPh sb="3" eb="4">
      <t>テン</t>
    </rPh>
    <rPh sb="6" eb="8">
      <t>ジュンビ</t>
    </rPh>
    <phoneticPr fontId="1"/>
  </si>
  <si>
    <t>1日第３展午後催事</t>
    <rPh sb="0" eb="1">
      <t>ニチ</t>
    </rPh>
    <rPh sb="1" eb="2">
      <t>ダイ</t>
    </rPh>
    <rPh sb="3" eb="4">
      <t>テン</t>
    </rPh>
    <rPh sb="6" eb="8">
      <t>サイジ</t>
    </rPh>
    <phoneticPr fontId="1"/>
  </si>
  <si>
    <t>1日第３展午後据置</t>
    <rPh sb="0" eb="1">
      <t>ニチ</t>
    </rPh>
    <rPh sb="1" eb="2">
      <t>ダイ</t>
    </rPh>
    <rPh sb="3" eb="4">
      <t>テン</t>
    </rPh>
    <rPh sb="6" eb="8">
      <t>スエオキ</t>
    </rPh>
    <phoneticPr fontId="1"/>
  </si>
  <si>
    <t>1日第１展夜間準備</t>
    <rPh sb="0" eb="1">
      <t>ダイ</t>
    </rPh>
    <rPh sb="2" eb="3">
      <t>テン</t>
    </rPh>
    <phoneticPr fontId="1"/>
  </si>
  <si>
    <t>1日第１展夜間催事</t>
    <rPh sb="0" eb="1">
      <t>ダイ</t>
    </rPh>
    <rPh sb="2" eb="3">
      <t>テン</t>
    </rPh>
    <phoneticPr fontId="1"/>
  </si>
  <si>
    <t>1日第１展夜間据置</t>
    <rPh sb="0" eb="1">
      <t>ダイ</t>
    </rPh>
    <rPh sb="2" eb="3">
      <t>テン</t>
    </rPh>
    <phoneticPr fontId="1"/>
  </si>
  <si>
    <t>1日第２展夜間準備</t>
    <rPh sb="0" eb="1">
      <t>ダイ</t>
    </rPh>
    <rPh sb="2" eb="3">
      <t>テン</t>
    </rPh>
    <phoneticPr fontId="1"/>
  </si>
  <si>
    <t>1日第２展夜間催事</t>
    <rPh sb="0" eb="1">
      <t>ダイ</t>
    </rPh>
    <rPh sb="2" eb="3">
      <t>テン</t>
    </rPh>
    <phoneticPr fontId="1"/>
  </si>
  <si>
    <t>1日第２展夜間据置</t>
    <rPh sb="0" eb="1">
      <t>ダイ</t>
    </rPh>
    <rPh sb="2" eb="3">
      <t>テン</t>
    </rPh>
    <phoneticPr fontId="1"/>
  </si>
  <si>
    <t>1日第３展夜間準備</t>
    <rPh sb="0" eb="1">
      <t>ダイ</t>
    </rPh>
    <rPh sb="2" eb="3">
      <t>テン</t>
    </rPh>
    <phoneticPr fontId="1"/>
  </si>
  <si>
    <t>1日第３展夜間催事</t>
    <rPh sb="0" eb="1">
      <t>ダイ</t>
    </rPh>
    <rPh sb="2" eb="3">
      <t>テン</t>
    </rPh>
    <phoneticPr fontId="1"/>
  </si>
  <si>
    <t>1日第３展夜間据置</t>
    <rPh sb="0" eb="1">
      <t>ダイ</t>
    </rPh>
    <rPh sb="2" eb="3">
      <t>テン</t>
    </rPh>
    <phoneticPr fontId="1"/>
  </si>
  <si>
    <t>2日第１展午前準備</t>
    <rPh sb="1" eb="2">
      <t>ダイ</t>
    </rPh>
    <rPh sb="3" eb="4">
      <t>テン</t>
    </rPh>
    <rPh sb="4" eb="6">
      <t>ゴゼン</t>
    </rPh>
    <rPh sb="6" eb="8">
      <t>ジュンビ</t>
    </rPh>
    <phoneticPr fontId="1"/>
  </si>
  <si>
    <t>2日第１展午前催事</t>
    <rPh sb="1" eb="2">
      <t>ダイ</t>
    </rPh>
    <rPh sb="3" eb="4">
      <t>テン</t>
    </rPh>
    <rPh sb="4" eb="6">
      <t>ゴゼン</t>
    </rPh>
    <rPh sb="6" eb="8">
      <t>サイジ</t>
    </rPh>
    <phoneticPr fontId="1"/>
  </si>
  <si>
    <t>2日第１展午前据置</t>
    <rPh sb="1" eb="2">
      <t>ダイ</t>
    </rPh>
    <rPh sb="3" eb="4">
      <t>テン</t>
    </rPh>
    <rPh sb="4" eb="6">
      <t>ゴゼン</t>
    </rPh>
    <rPh sb="6" eb="8">
      <t>スエオキ</t>
    </rPh>
    <phoneticPr fontId="1"/>
  </si>
  <si>
    <t>2日第２展午前準備</t>
    <rPh sb="1" eb="2">
      <t>ダイ</t>
    </rPh>
    <rPh sb="3" eb="4">
      <t>テン</t>
    </rPh>
    <rPh sb="4" eb="6">
      <t>ゴゼン</t>
    </rPh>
    <rPh sb="6" eb="8">
      <t>ジュンビ</t>
    </rPh>
    <phoneticPr fontId="1"/>
  </si>
  <si>
    <t>2日第２展午前催事</t>
    <rPh sb="1" eb="2">
      <t>ダイ</t>
    </rPh>
    <rPh sb="3" eb="4">
      <t>テン</t>
    </rPh>
    <rPh sb="4" eb="6">
      <t>ゴゼン</t>
    </rPh>
    <rPh sb="6" eb="8">
      <t>サイジ</t>
    </rPh>
    <phoneticPr fontId="1"/>
  </si>
  <si>
    <t>2日第２展午前据置</t>
    <rPh sb="1" eb="2">
      <t>ダイ</t>
    </rPh>
    <rPh sb="3" eb="4">
      <t>テン</t>
    </rPh>
    <rPh sb="4" eb="6">
      <t>ゴゼン</t>
    </rPh>
    <rPh sb="6" eb="8">
      <t>スエオキ</t>
    </rPh>
    <phoneticPr fontId="1"/>
  </si>
  <si>
    <t>2日第３展午前準備</t>
    <rPh sb="1" eb="2">
      <t>ダイ</t>
    </rPh>
    <rPh sb="3" eb="4">
      <t>テン</t>
    </rPh>
    <rPh sb="4" eb="6">
      <t>ゴゼン</t>
    </rPh>
    <rPh sb="6" eb="8">
      <t>ジュンビ</t>
    </rPh>
    <phoneticPr fontId="1"/>
  </si>
  <si>
    <t>2日第３展午前催事</t>
    <rPh sb="1" eb="2">
      <t>ダイ</t>
    </rPh>
    <rPh sb="3" eb="4">
      <t>テン</t>
    </rPh>
    <rPh sb="4" eb="6">
      <t>ゴゼン</t>
    </rPh>
    <rPh sb="6" eb="8">
      <t>サイジ</t>
    </rPh>
    <phoneticPr fontId="1"/>
  </si>
  <si>
    <t>2日第３展午前据置</t>
    <rPh sb="1" eb="2">
      <t>ダイ</t>
    </rPh>
    <rPh sb="3" eb="4">
      <t>テン</t>
    </rPh>
    <rPh sb="4" eb="6">
      <t>ゴゼン</t>
    </rPh>
    <rPh sb="6" eb="8">
      <t>スエオキ</t>
    </rPh>
    <phoneticPr fontId="1"/>
  </si>
  <si>
    <t>2日第１展午後準備</t>
    <rPh sb="2" eb="3">
      <t>テン</t>
    </rPh>
    <rPh sb="5" eb="7">
      <t>ジュンビ</t>
    </rPh>
    <phoneticPr fontId="1"/>
  </si>
  <si>
    <t>2日第１展午後催事</t>
    <rPh sb="2" eb="3">
      <t>テン</t>
    </rPh>
    <rPh sb="5" eb="7">
      <t>サイジ</t>
    </rPh>
    <phoneticPr fontId="1"/>
  </si>
  <si>
    <t>2日第１展午後据置</t>
    <rPh sb="2" eb="3">
      <t>テン</t>
    </rPh>
    <rPh sb="5" eb="7">
      <t>スエオキ</t>
    </rPh>
    <phoneticPr fontId="1"/>
  </si>
  <si>
    <t>2日第２展午後準備</t>
    <rPh sb="2" eb="3">
      <t>テン</t>
    </rPh>
    <rPh sb="5" eb="7">
      <t>ジュンビ</t>
    </rPh>
    <phoneticPr fontId="1"/>
  </si>
  <si>
    <t>2日第２展午後催事</t>
    <rPh sb="2" eb="3">
      <t>テン</t>
    </rPh>
    <rPh sb="5" eb="7">
      <t>サイジ</t>
    </rPh>
    <phoneticPr fontId="1"/>
  </si>
  <si>
    <t>2日第２展午後据置</t>
    <rPh sb="2" eb="3">
      <t>テン</t>
    </rPh>
    <rPh sb="5" eb="7">
      <t>スエオキ</t>
    </rPh>
    <phoneticPr fontId="1"/>
  </si>
  <si>
    <t>2日第３展午後準備</t>
    <rPh sb="2" eb="3">
      <t>テン</t>
    </rPh>
    <rPh sb="5" eb="7">
      <t>ジュンビ</t>
    </rPh>
    <phoneticPr fontId="1"/>
  </si>
  <si>
    <t>2日第３展午後催事</t>
    <rPh sb="2" eb="3">
      <t>テン</t>
    </rPh>
    <rPh sb="5" eb="7">
      <t>サイジ</t>
    </rPh>
    <phoneticPr fontId="1"/>
  </si>
  <si>
    <t>2日第３展午後据置</t>
    <rPh sb="2" eb="3">
      <t>テン</t>
    </rPh>
    <rPh sb="5" eb="7">
      <t>スエオキ</t>
    </rPh>
    <phoneticPr fontId="1"/>
  </si>
  <si>
    <t>2日第１展夜間準備</t>
    <rPh sb="1" eb="2">
      <t>テン</t>
    </rPh>
    <phoneticPr fontId="1"/>
  </si>
  <si>
    <t>2日第１展夜間催事</t>
    <rPh sb="1" eb="2">
      <t>テン</t>
    </rPh>
    <phoneticPr fontId="1"/>
  </si>
  <si>
    <t>2日第１展夜間据置</t>
    <rPh sb="1" eb="2">
      <t>テン</t>
    </rPh>
    <phoneticPr fontId="1"/>
  </si>
  <si>
    <t>2日第２展夜間準備</t>
    <rPh sb="1" eb="2">
      <t>テン</t>
    </rPh>
    <phoneticPr fontId="1"/>
  </si>
  <si>
    <t>2日第２展夜間催事</t>
    <rPh sb="1" eb="2">
      <t>テン</t>
    </rPh>
    <phoneticPr fontId="1"/>
  </si>
  <si>
    <t>2日第２展夜間据置</t>
    <rPh sb="1" eb="2">
      <t>テン</t>
    </rPh>
    <phoneticPr fontId="1"/>
  </si>
  <si>
    <t>2日第３展夜間準備</t>
    <rPh sb="1" eb="2">
      <t>テン</t>
    </rPh>
    <phoneticPr fontId="1"/>
  </si>
  <si>
    <t>2日第３展夜間催事</t>
    <rPh sb="1" eb="2">
      <t>テン</t>
    </rPh>
    <phoneticPr fontId="1"/>
  </si>
  <si>
    <t>2日第３展夜間据置</t>
    <rPh sb="1" eb="2">
      <t>テン</t>
    </rPh>
    <phoneticPr fontId="1"/>
  </si>
  <si>
    <t>3日第１展午前準備</t>
    <rPh sb="2" eb="3">
      <t>テン</t>
    </rPh>
    <rPh sb="3" eb="5">
      <t>ゴゼン</t>
    </rPh>
    <rPh sb="5" eb="7">
      <t>ジュンビ</t>
    </rPh>
    <phoneticPr fontId="1"/>
  </si>
  <si>
    <t>3日第１展午前催事</t>
    <rPh sb="2" eb="3">
      <t>テン</t>
    </rPh>
    <rPh sb="3" eb="5">
      <t>ゴゼン</t>
    </rPh>
    <rPh sb="5" eb="7">
      <t>サイジ</t>
    </rPh>
    <phoneticPr fontId="1"/>
  </si>
  <si>
    <t>3日第１展午前据置</t>
    <rPh sb="2" eb="3">
      <t>テン</t>
    </rPh>
    <rPh sb="3" eb="5">
      <t>ゴゼン</t>
    </rPh>
    <rPh sb="5" eb="7">
      <t>スエオキ</t>
    </rPh>
    <phoneticPr fontId="1"/>
  </si>
  <si>
    <t>3日第２展午前準備</t>
    <rPh sb="2" eb="3">
      <t>テン</t>
    </rPh>
    <rPh sb="3" eb="5">
      <t>ゴゼン</t>
    </rPh>
    <rPh sb="5" eb="7">
      <t>ジュンビ</t>
    </rPh>
    <phoneticPr fontId="1"/>
  </si>
  <si>
    <t>3日第２展午前催事</t>
    <rPh sb="2" eb="3">
      <t>テン</t>
    </rPh>
    <rPh sb="3" eb="5">
      <t>ゴゼン</t>
    </rPh>
    <rPh sb="5" eb="7">
      <t>サイジ</t>
    </rPh>
    <phoneticPr fontId="1"/>
  </si>
  <si>
    <t>3日第２展午前据置</t>
    <rPh sb="2" eb="3">
      <t>テン</t>
    </rPh>
    <rPh sb="3" eb="5">
      <t>ゴゼン</t>
    </rPh>
    <rPh sb="5" eb="7">
      <t>スエオキ</t>
    </rPh>
    <phoneticPr fontId="1"/>
  </si>
  <si>
    <t>3日第３展午前準備</t>
    <rPh sb="2" eb="3">
      <t>テン</t>
    </rPh>
    <rPh sb="3" eb="5">
      <t>ゴゼン</t>
    </rPh>
    <rPh sb="5" eb="7">
      <t>ジュンビ</t>
    </rPh>
    <phoneticPr fontId="1"/>
  </si>
  <si>
    <t>3日第３展午前催事</t>
    <rPh sb="2" eb="3">
      <t>テン</t>
    </rPh>
    <rPh sb="3" eb="5">
      <t>ゴゼン</t>
    </rPh>
    <rPh sb="5" eb="7">
      <t>サイジ</t>
    </rPh>
    <phoneticPr fontId="1"/>
  </si>
  <si>
    <t>3日第３展午前据置</t>
    <rPh sb="2" eb="3">
      <t>テン</t>
    </rPh>
    <rPh sb="3" eb="5">
      <t>ゴゼン</t>
    </rPh>
    <rPh sb="5" eb="7">
      <t>スエオキ</t>
    </rPh>
    <phoneticPr fontId="1"/>
  </si>
  <si>
    <t>3日第１展午後準備</t>
    <rPh sb="1" eb="2">
      <t>テン</t>
    </rPh>
    <rPh sb="4" eb="6">
      <t>ジュンビ</t>
    </rPh>
    <phoneticPr fontId="1"/>
  </si>
  <si>
    <t>3日第１展午後催事</t>
    <rPh sb="1" eb="2">
      <t>テン</t>
    </rPh>
    <rPh sb="4" eb="6">
      <t>サイジ</t>
    </rPh>
    <phoneticPr fontId="1"/>
  </si>
  <si>
    <t>3日第１展午後据置</t>
    <rPh sb="1" eb="2">
      <t>テン</t>
    </rPh>
    <rPh sb="4" eb="6">
      <t>スエオキ</t>
    </rPh>
    <phoneticPr fontId="1"/>
  </si>
  <si>
    <t>3日第２展午後準備</t>
    <rPh sb="1" eb="2">
      <t>テン</t>
    </rPh>
    <rPh sb="4" eb="6">
      <t>ジュンビ</t>
    </rPh>
    <phoneticPr fontId="1"/>
  </si>
  <si>
    <t>3日第２展午後催事</t>
    <rPh sb="1" eb="2">
      <t>テン</t>
    </rPh>
    <rPh sb="4" eb="6">
      <t>サイジ</t>
    </rPh>
    <phoneticPr fontId="1"/>
  </si>
  <si>
    <t>3日第２展午後据置</t>
    <rPh sb="1" eb="2">
      <t>テン</t>
    </rPh>
    <rPh sb="4" eb="6">
      <t>スエオキ</t>
    </rPh>
    <phoneticPr fontId="1"/>
  </si>
  <si>
    <t>3日第３展午後準備</t>
    <rPh sb="1" eb="2">
      <t>テン</t>
    </rPh>
    <rPh sb="4" eb="6">
      <t>ジュンビ</t>
    </rPh>
    <phoneticPr fontId="1"/>
  </si>
  <si>
    <t>3日第３展午後催事</t>
    <rPh sb="1" eb="2">
      <t>テン</t>
    </rPh>
    <rPh sb="4" eb="6">
      <t>サイジ</t>
    </rPh>
    <phoneticPr fontId="1"/>
  </si>
  <si>
    <t>3日第３展午後据置</t>
    <rPh sb="1" eb="2">
      <t>テン</t>
    </rPh>
    <rPh sb="4" eb="6">
      <t>スエオキ</t>
    </rPh>
    <phoneticPr fontId="1"/>
  </si>
  <si>
    <t>3日第１展夜間準備</t>
    <phoneticPr fontId="1"/>
  </si>
  <si>
    <t>3日第１展夜間催事</t>
    <phoneticPr fontId="1"/>
  </si>
  <si>
    <t>3日第１展夜間据置</t>
    <phoneticPr fontId="1"/>
  </si>
  <si>
    <t>3日第２展夜間準備</t>
    <phoneticPr fontId="1"/>
  </si>
  <si>
    <t>3日第２展夜間催事</t>
    <phoneticPr fontId="1"/>
  </si>
  <si>
    <t>3日第２展夜間据置</t>
    <phoneticPr fontId="1"/>
  </si>
  <si>
    <t>3日第３展夜間準備</t>
    <phoneticPr fontId="1"/>
  </si>
  <si>
    <t>3日第３展夜間催事</t>
    <phoneticPr fontId="1"/>
  </si>
  <si>
    <t>3日第３展夜間据置</t>
    <phoneticPr fontId="1"/>
  </si>
  <si>
    <t>4日第１展午前準備</t>
    <rPh sb="1" eb="2">
      <t>テン</t>
    </rPh>
    <rPh sb="2" eb="4">
      <t>ゴゼン</t>
    </rPh>
    <rPh sb="4" eb="6">
      <t>ジュンビ</t>
    </rPh>
    <phoneticPr fontId="1"/>
  </si>
  <si>
    <t>4日第１展午前催事</t>
    <rPh sb="1" eb="2">
      <t>テン</t>
    </rPh>
    <rPh sb="2" eb="4">
      <t>ゴゼン</t>
    </rPh>
    <rPh sb="4" eb="6">
      <t>サイジ</t>
    </rPh>
    <phoneticPr fontId="1"/>
  </si>
  <si>
    <t>4日第１展午前据置</t>
    <rPh sb="1" eb="2">
      <t>テン</t>
    </rPh>
    <rPh sb="2" eb="4">
      <t>ゴゼン</t>
    </rPh>
    <rPh sb="4" eb="6">
      <t>スエオキ</t>
    </rPh>
    <phoneticPr fontId="1"/>
  </si>
  <si>
    <t>4日第２展午前準備</t>
    <rPh sb="1" eb="2">
      <t>テン</t>
    </rPh>
    <rPh sb="2" eb="4">
      <t>ゴゼン</t>
    </rPh>
    <rPh sb="4" eb="6">
      <t>ジュンビ</t>
    </rPh>
    <phoneticPr fontId="1"/>
  </si>
  <si>
    <t>4日第２展午前催事</t>
    <rPh sb="1" eb="2">
      <t>テン</t>
    </rPh>
    <rPh sb="2" eb="4">
      <t>ゴゼン</t>
    </rPh>
    <rPh sb="4" eb="6">
      <t>サイジ</t>
    </rPh>
    <phoneticPr fontId="1"/>
  </si>
  <si>
    <t>4日第２展午前据置</t>
    <rPh sb="1" eb="2">
      <t>テン</t>
    </rPh>
    <rPh sb="2" eb="4">
      <t>ゴゼン</t>
    </rPh>
    <rPh sb="4" eb="6">
      <t>スエオキ</t>
    </rPh>
    <phoneticPr fontId="1"/>
  </si>
  <si>
    <t>4日第３展午前準備</t>
    <rPh sb="1" eb="2">
      <t>テン</t>
    </rPh>
    <rPh sb="2" eb="4">
      <t>ゴゼン</t>
    </rPh>
    <rPh sb="4" eb="6">
      <t>ジュンビ</t>
    </rPh>
    <phoneticPr fontId="1"/>
  </si>
  <si>
    <t>4日第３展午前催事</t>
    <rPh sb="1" eb="2">
      <t>テン</t>
    </rPh>
    <rPh sb="2" eb="4">
      <t>ゴゼン</t>
    </rPh>
    <rPh sb="4" eb="6">
      <t>サイジ</t>
    </rPh>
    <phoneticPr fontId="1"/>
  </si>
  <si>
    <t>4日第３展午前据置</t>
    <rPh sb="1" eb="2">
      <t>テン</t>
    </rPh>
    <rPh sb="2" eb="4">
      <t>ゴゼン</t>
    </rPh>
    <rPh sb="4" eb="6">
      <t>スエオキ</t>
    </rPh>
    <phoneticPr fontId="1"/>
  </si>
  <si>
    <t>4日第１展午後準備</t>
    <rPh sb="3" eb="5">
      <t>ジュンビ</t>
    </rPh>
    <phoneticPr fontId="1"/>
  </si>
  <si>
    <t>4日第１展午後催事</t>
    <rPh sb="3" eb="5">
      <t>サイジ</t>
    </rPh>
    <phoneticPr fontId="1"/>
  </si>
  <si>
    <t>4日第１展午後据置</t>
    <rPh sb="3" eb="5">
      <t>スエオキ</t>
    </rPh>
    <phoneticPr fontId="1"/>
  </si>
  <si>
    <t>4日第２展午後準備</t>
    <rPh sb="3" eb="5">
      <t>ジュンビ</t>
    </rPh>
    <phoneticPr fontId="1"/>
  </si>
  <si>
    <t>4日第２展午後催事</t>
    <rPh sb="3" eb="5">
      <t>サイジ</t>
    </rPh>
    <phoneticPr fontId="1"/>
  </si>
  <si>
    <t>4日第２展午後据置</t>
    <rPh sb="3" eb="5">
      <t>スエオキ</t>
    </rPh>
    <phoneticPr fontId="1"/>
  </si>
  <si>
    <t>4日第３展午後準備</t>
    <rPh sb="3" eb="5">
      <t>ジュンビ</t>
    </rPh>
    <phoneticPr fontId="1"/>
  </si>
  <si>
    <t>4日第３展午後催事</t>
    <rPh sb="3" eb="5">
      <t>サイジ</t>
    </rPh>
    <phoneticPr fontId="1"/>
  </si>
  <si>
    <t>4日第３展午後据置</t>
    <rPh sb="3" eb="5">
      <t>スエオキ</t>
    </rPh>
    <phoneticPr fontId="1"/>
  </si>
  <si>
    <t>4日第１展夜間準備</t>
  </si>
  <si>
    <t>4日第１展夜間催事</t>
  </si>
  <si>
    <t>4日第１展夜間据置</t>
  </si>
  <si>
    <t>4日第２展夜間準備</t>
  </si>
  <si>
    <t>4日第２展夜間催事</t>
  </si>
  <si>
    <t>4日第２展夜間据置</t>
  </si>
  <si>
    <t>4日第３展夜間準備</t>
  </si>
  <si>
    <t>4日第３展夜間催事</t>
  </si>
  <si>
    <t>4日第３展夜間据置</t>
  </si>
  <si>
    <t>5日第１展午前準備</t>
    <rPh sb="1" eb="3">
      <t>ゴゼン</t>
    </rPh>
    <rPh sb="3" eb="5">
      <t>ジュンビ</t>
    </rPh>
    <phoneticPr fontId="1"/>
  </si>
  <si>
    <t>5日第１展午前催事</t>
    <rPh sb="1" eb="3">
      <t>ゴゼン</t>
    </rPh>
    <rPh sb="3" eb="5">
      <t>サイジ</t>
    </rPh>
    <phoneticPr fontId="1"/>
  </si>
  <si>
    <t>5日第１展午前据置</t>
    <rPh sb="1" eb="3">
      <t>ゴゼン</t>
    </rPh>
    <rPh sb="3" eb="5">
      <t>スエオキ</t>
    </rPh>
    <phoneticPr fontId="1"/>
  </si>
  <si>
    <t>5日第２展午前準備</t>
    <rPh sb="1" eb="3">
      <t>ゴゼン</t>
    </rPh>
    <rPh sb="3" eb="5">
      <t>ジュンビ</t>
    </rPh>
    <phoneticPr fontId="1"/>
  </si>
  <si>
    <t>5日第２展午前催事</t>
    <rPh sb="1" eb="3">
      <t>ゴゼン</t>
    </rPh>
    <rPh sb="3" eb="5">
      <t>サイジ</t>
    </rPh>
    <phoneticPr fontId="1"/>
  </si>
  <si>
    <t>5日第２展午前据置</t>
    <rPh sb="1" eb="3">
      <t>ゴゼン</t>
    </rPh>
    <rPh sb="3" eb="5">
      <t>スエオキ</t>
    </rPh>
    <phoneticPr fontId="1"/>
  </si>
  <si>
    <t>5日第３展午前準備</t>
    <rPh sb="1" eb="3">
      <t>ゴゼン</t>
    </rPh>
    <rPh sb="3" eb="5">
      <t>ジュンビ</t>
    </rPh>
    <phoneticPr fontId="1"/>
  </si>
  <si>
    <t>5日第３展午前催事</t>
    <rPh sb="1" eb="3">
      <t>ゴゼン</t>
    </rPh>
    <rPh sb="3" eb="5">
      <t>サイジ</t>
    </rPh>
    <phoneticPr fontId="1"/>
  </si>
  <si>
    <t>5日第３展午前据置</t>
    <rPh sb="1" eb="3">
      <t>ゴゼン</t>
    </rPh>
    <rPh sb="3" eb="5">
      <t>スエオキ</t>
    </rPh>
    <phoneticPr fontId="1"/>
  </si>
  <si>
    <t>5日第１展午後準備</t>
    <rPh sb="2" eb="4">
      <t>ジュンビ</t>
    </rPh>
    <phoneticPr fontId="1"/>
  </si>
  <si>
    <t>5日第１展午後催事</t>
    <rPh sb="2" eb="4">
      <t>サイジ</t>
    </rPh>
    <phoneticPr fontId="1"/>
  </si>
  <si>
    <t>5日第１展午後据置</t>
    <rPh sb="2" eb="4">
      <t>スエオキ</t>
    </rPh>
    <phoneticPr fontId="1"/>
  </si>
  <si>
    <t>5日第２展午後準備</t>
    <rPh sb="2" eb="4">
      <t>ジュンビ</t>
    </rPh>
    <phoneticPr fontId="1"/>
  </si>
  <si>
    <t>5日第２展午後催事</t>
    <rPh sb="2" eb="4">
      <t>サイジ</t>
    </rPh>
    <phoneticPr fontId="1"/>
  </si>
  <si>
    <t>5日第２展午後据置</t>
    <rPh sb="2" eb="4">
      <t>スエオキ</t>
    </rPh>
    <phoneticPr fontId="1"/>
  </si>
  <si>
    <t>5日第３展午後準備</t>
    <rPh sb="2" eb="4">
      <t>ジュンビ</t>
    </rPh>
    <phoneticPr fontId="1"/>
  </si>
  <si>
    <t>5日第３展午後催事</t>
    <rPh sb="2" eb="4">
      <t>サイジ</t>
    </rPh>
    <phoneticPr fontId="1"/>
  </si>
  <si>
    <t>5日第３展午後据置</t>
    <rPh sb="2" eb="4">
      <t>スエオキ</t>
    </rPh>
    <phoneticPr fontId="1"/>
  </si>
  <si>
    <t>5日第１展夜間準備</t>
  </si>
  <si>
    <t>5日第１展夜間催事</t>
  </si>
  <si>
    <t>5日第１展夜間据置</t>
  </si>
  <si>
    <t>5日第２展夜間準備</t>
  </si>
  <si>
    <t>5日第２展夜間催事</t>
  </si>
  <si>
    <t>5日第２展夜間据置</t>
  </si>
  <si>
    <t>5日第３展夜間準備</t>
  </si>
  <si>
    <t>5日第３展夜間催事</t>
  </si>
  <si>
    <t>5日第３展夜間据置</t>
  </si>
  <si>
    <t>1日1A控室昼</t>
    <rPh sb="1" eb="2">
      <t>ニチ</t>
    </rPh>
    <rPh sb="4" eb="6">
      <t>ヒカエシツ</t>
    </rPh>
    <rPh sb="6" eb="7">
      <t>ヒル</t>
    </rPh>
    <phoneticPr fontId="1"/>
  </si>
  <si>
    <t>1日1B控室昼</t>
    <rPh sb="1" eb="2">
      <t>ニチ</t>
    </rPh>
    <rPh sb="4" eb="6">
      <t>ヒカエシツ</t>
    </rPh>
    <rPh sb="6" eb="7">
      <t>ヒル</t>
    </rPh>
    <phoneticPr fontId="1"/>
  </si>
  <si>
    <t>1日２A控室昼</t>
    <rPh sb="1" eb="2">
      <t>ニチ</t>
    </rPh>
    <rPh sb="4" eb="6">
      <t>ヒカエシツ</t>
    </rPh>
    <rPh sb="6" eb="7">
      <t>ヒル</t>
    </rPh>
    <phoneticPr fontId="1"/>
  </si>
  <si>
    <t>1日２B控室昼</t>
    <rPh sb="1" eb="2">
      <t>ニチ</t>
    </rPh>
    <rPh sb="4" eb="6">
      <t>ヒカエシツ</t>
    </rPh>
    <rPh sb="6" eb="7">
      <t>ヒル</t>
    </rPh>
    <phoneticPr fontId="1"/>
  </si>
  <si>
    <t>1日２C控室昼</t>
    <rPh sb="1" eb="2">
      <t>ニチ</t>
    </rPh>
    <rPh sb="4" eb="6">
      <t>ヒカエシツ</t>
    </rPh>
    <rPh sb="6" eb="7">
      <t>ヒル</t>
    </rPh>
    <phoneticPr fontId="1"/>
  </si>
  <si>
    <t>1日1A控室夜</t>
    <rPh sb="1" eb="2">
      <t>ニチ</t>
    </rPh>
    <rPh sb="4" eb="6">
      <t>ヒカエシツ</t>
    </rPh>
    <phoneticPr fontId="1"/>
  </si>
  <si>
    <t>1日1B控室夜</t>
    <rPh sb="0" eb="1">
      <t>ニチ</t>
    </rPh>
    <rPh sb="3" eb="5">
      <t>ヒカエシツ</t>
    </rPh>
    <phoneticPr fontId="1"/>
  </si>
  <si>
    <t>1日２A控室夜</t>
    <rPh sb="0" eb="1">
      <t>ニチ</t>
    </rPh>
    <rPh sb="3" eb="5">
      <t>ヒカエシツ</t>
    </rPh>
    <phoneticPr fontId="1"/>
  </si>
  <si>
    <t>1日２B控室夜</t>
    <rPh sb="0" eb="1">
      <t>ニチ</t>
    </rPh>
    <rPh sb="3" eb="5">
      <t>ヒカエシツ</t>
    </rPh>
    <phoneticPr fontId="1"/>
  </si>
  <si>
    <t>1日２C控室夜</t>
    <rPh sb="0" eb="1">
      <t>ニチ</t>
    </rPh>
    <rPh sb="3" eb="5">
      <t>ヒカエシツ</t>
    </rPh>
    <phoneticPr fontId="1"/>
  </si>
  <si>
    <t>2日1A控室昼</t>
    <rPh sb="4" eb="6">
      <t>ヒカエシツ</t>
    </rPh>
    <rPh sb="6" eb="7">
      <t>ヒル</t>
    </rPh>
    <phoneticPr fontId="1"/>
  </si>
  <si>
    <t>2日1B控室昼</t>
    <rPh sb="3" eb="5">
      <t>ヒカエシツ</t>
    </rPh>
    <rPh sb="5" eb="6">
      <t>ヒル</t>
    </rPh>
    <phoneticPr fontId="1"/>
  </si>
  <si>
    <t>2日２A控室昼</t>
    <rPh sb="3" eb="5">
      <t>ヒカエシツ</t>
    </rPh>
    <rPh sb="5" eb="6">
      <t>ヒル</t>
    </rPh>
    <phoneticPr fontId="1"/>
  </si>
  <si>
    <t>2日２B控室昼</t>
    <rPh sb="3" eb="5">
      <t>ヒカエシツ</t>
    </rPh>
    <rPh sb="5" eb="6">
      <t>ヒル</t>
    </rPh>
    <phoneticPr fontId="1"/>
  </si>
  <si>
    <t>2日２C控室昼</t>
    <rPh sb="3" eb="5">
      <t>ヒカエシツ</t>
    </rPh>
    <rPh sb="5" eb="6">
      <t>ヒル</t>
    </rPh>
    <phoneticPr fontId="1"/>
  </si>
  <si>
    <t>2日1A控室夜</t>
    <rPh sb="4" eb="6">
      <t>ヒカエシツ</t>
    </rPh>
    <phoneticPr fontId="1"/>
  </si>
  <si>
    <t>2日1B控室夜</t>
    <rPh sb="2" eb="4">
      <t>ヒカエシツ</t>
    </rPh>
    <phoneticPr fontId="1"/>
  </si>
  <si>
    <t>2日２A控室夜</t>
    <rPh sb="2" eb="4">
      <t>ヒカエシツ</t>
    </rPh>
    <phoneticPr fontId="1"/>
  </si>
  <si>
    <t>2日２B控室夜</t>
    <rPh sb="2" eb="4">
      <t>ヒカエシツ</t>
    </rPh>
    <phoneticPr fontId="1"/>
  </si>
  <si>
    <t>2日２C控室夜</t>
    <rPh sb="2" eb="4">
      <t>ヒカエシツ</t>
    </rPh>
    <phoneticPr fontId="1"/>
  </si>
  <si>
    <t>3日1A控室昼</t>
    <rPh sb="4" eb="6">
      <t>ヒカエシツ</t>
    </rPh>
    <rPh sb="6" eb="7">
      <t>ヒル</t>
    </rPh>
    <phoneticPr fontId="1"/>
  </si>
  <si>
    <t>3日1B控室昼</t>
    <rPh sb="2" eb="4">
      <t>ヒカエシツ</t>
    </rPh>
    <rPh sb="4" eb="5">
      <t>ヒル</t>
    </rPh>
    <phoneticPr fontId="1"/>
  </si>
  <si>
    <t>3日２A控室昼</t>
    <rPh sb="2" eb="4">
      <t>ヒカエシツ</t>
    </rPh>
    <rPh sb="4" eb="5">
      <t>ヒル</t>
    </rPh>
    <phoneticPr fontId="1"/>
  </si>
  <si>
    <t>3日２B控室昼</t>
    <rPh sb="2" eb="4">
      <t>ヒカエシツ</t>
    </rPh>
    <rPh sb="4" eb="5">
      <t>ヒル</t>
    </rPh>
    <phoneticPr fontId="1"/>
  </si>
  <si>
    <t>3日２C控室昼</t>
    <rPh sb="2" eb="4">
      <t>ヒカエシツ</t>
    </rPh>
    <rPh sb="4" eb="5">
      <t>ヒル</t>
    </rPh>
    <phoneticPr fontId="1"/>
  </si>
  <si>
    <t>3日1A控室夜</t>
    <rPh sb="4" eb="6">
      <t>ヒカエシツ</t>
    </rPh>
    <phoneticPr fontId="1"/>
  </si>
  <si>
    <t>3日1B控室夜</t>
    <rPh sb="1" eb="3">
      <t>ヒカエシツ</t>
    </rPh>
    <phoneticPr fontId="1"/>
  </si>
  <si>
    <t>3日２A控室夜</t>
    <rPh sb="1" eb="3">
      <t>ヒカエシツ</t>
    </rPh>
    <phoneticPr fontId="1"/>
  </si>
  <si>
    <t>3日２B控室夜</t>
    <rPh sb="1" eb="3">
      <t>ヒカエシツ</t>
    </rPh>
    <phoneticPr fontId="1"/>
  </si>
  <si>
    <t>3日２C控室夜</t>
    <rPh sb="1" eb="3">
      <t>ヒカエシツ</t>
    </rPh>
    <phoneticPr fontId="1"/>
  </si>
  <si>
    <t>4日1A控室昼</t>
    <rPh sb="4" eb="6">
      <t>ヒカエシツ</t>
    </rPh>
    <rPh sb="6" eb="7">
      <t>ヒル</t>
    </rPh>
    <phoneticPr fontId="1"/>
  </si>
  <si>
    <t>4日1B控室昼</t>
    <rPh sb="1" eb="3">
      <t>ヒカエシツ</t>
    </rPh>
    <rPh sb="3" eb="4">
      <t>ヒル</t>
    </rPh>
    <phoneticPr fontId="1"/>
  </si>
  <si>
    <t>4日２A控室昼</t>
    <rPh sb="1" eb="3">
      <t>ヒカエシツ</t>
    </rPh>
    <rPh sb="3" eb="4">
      <t>ヒル</t>
    </rPh>
    <phoneticPr fontId="1"/>
  </si>
  <si>
    <t>4日２B控室昼</t>
    <rPh sb="1" eb="3">
      <t>ヒカエシツ</t>
    </rPh>
    <rPh sb="3" eb="4">
      <t>ヒル</t>
    </rPh>
    <phoneticPr fontId="1"/>
  </si>
  <si>
    <t>4日２C控室昼</t>
    <rPh sb="1" eb="3">
      <t>ヒカエシツ</t>
    </rPh>
    <rPh sb="3" eb="4">
      <t>ヒル</t>
    </rPh>
    <phoneticPr fontId="1"/>
  </si>
  <si>
    <t>4日1A控室夜</t>
    <rPh sb="4" eb="6">
      <t>ヒカエシツ</t>
    </rPh>
    <phoneticPr fontId="1"/>
  </si>
  <si>
    <t>4日1B控室夜</t>
    <phoneticPr fontId="1"/>
  </si>
  <si>
    <t>4日２A控室夜</t>
    <phoneticPr fontId="1"/>
  </si>
  <si>
    <t>4日２B控室夜</t>
    <phoneticPr fontId="1"/>
  </si>
  <si>
    <t>4日２C控室夜</t>
    <phoneticPr fontId="1"/>
  </si>
  <si>
    <t>5日1A控室昼</t>
    <rPh sb="4" eb="6">
      <t>ヒカエシツ</t>
    </rPh>
    <rPh sb="6" eb="7">
      <t>ヒル</t>
    </rPh>
    <phoneticPr fontId="1"/>
  </si>
  <si>
    <t>5日1B控室昼</t>
    <rPh sb="2" eb="3">
      <t>ヒル</t>
    </rPh>
    <phoneticPr fontId="1"/>
  </si>
  <si>
    <t>5日２A控室昼</t>
    <rPh sb="2" eb="3">
      <t>ヒル</t>
    </rPh>
    <phoneticPr fontId="1"/>
  </si>
  <si>
    <t>5日２B控室昼</t>
    <rPh sb="2" eb="3">
      <t>ヒル</t>
    </rPh>
    <phoneticPr fontId="1"/>
  </si>
  <si>
    <t>5日２C控室昼</t>
    <rPh sb="2" eb="3">
      <t>ヒル</t>
    </rPh>
    <phoneticPr fontId="1"/>
  </si>
  <si>
    <t>5日1A控室夜</t>
    <rPh sb="4" eb="6">
      <t>ヒカエシツ</t>
    </rPh>
    <phoneticPr fontId="1"/>
  </si>
  <si>
    <t>5日1B控室夜</t>
  </si>
  <si>
    <t>5日２A控室夜</t>
  </si>
  <si>
    <t>5日２B控室夜</t>
  </si>
  <si>
    <t>5日２C控室夜</t>
  </si>
  <si>
    <t>開始時</t>
    <rPh sb="0" eb="2">
      <t>カイシ</t>
    </rPh>
    <rPh sb="2" eb="3">
      <t>ジ</t>
    </rPh>
    <phoneticPr fontId="1"/>
  </si>
  <si>
    <t>終了時</t>
    <rPh sb="0" eb="3">
      <t>シュウリョウジ</t>
    </rPh>
    <phoneticPr fontId="1"/>
  </si>
  <si>
    <t>連絡欄</t>
    <rPh sb="0" eb="2">
      <t>レンラク</t>
    </rPh>
    <rPh sb="2" eb="3">
      <t>ラン</t>
    </rPh>
    <phoneticPr fontId="1"/>
  </si>
  <si>
    <t>No</t>
    <phoneticPr fontId="1"/>
  </si>
  <si>
    <t>項目</t>
    <rPh sb="0" eb="2">
      <t>コウモク</t>
    </rPh>
    <phoneticPr fontId="1"/>
  </si>
  <si>
    <t>内容</t>
    <rPh sb="0" eb="2">
      <t>ナイヨウ</t>
    </rPh>
    <phoneticPr fontId="1"/>
  </si>
  <si>
    <t>様</t>
    <rPh sb="0" eb="1">
      <t>サマ</t>
    </rPh>
    <phoneticPr fontId="1"/>
  </si>
  <si>
    <t>水道</t>
    <rPh sb="0" eb="2">
      <t>スイドウ</t>
    </rPh>
    <phoneticPr fontId="1"/>
  </si>
  <si>
    <t>（注記）責任者及び担当者は可能なかぎり、重複しないように、人選をお願いします</t>
    <rPh sb="4" eb="7">
      <t>セキニンシャ</t>
    </rPh>
    <rPh sb="7" eb="8">
      <t>オヨ</t>
    </rPh>
    <rPh sb="9" eb="12">
      <t>タントウシャ</t>
    </rPh>
    <rPh sb="13" eb="15">
      <t>カノウ</t>
    </rPh>
    <rPh sb="20" eb="22">
      <t>ジュウフク</t>
    </rPh>
    <rPh sb="29" eb="31">
      <t>ジンセン</t>
    </rPh>
    <rPh sb="33" eb="34">
      <t>ネガ</t>
    </rPh>
    <phoneticPr fontId="1"/>
  </si>
  <si>
    <t>遂行内容</t>
    <rPh sb="0" eb="1">
      <t>スイコウ</t>
    </rPh>
    <rPh sb="1" eb="3">
      <t>ナイヨウ</t>
    </rPh>
    <phoneticPr fontId="1"/>
  </si>
  <si>
    <t>受付日</t>
    <rPh sb="0" eb="2">
      <t>ウケツケ</t>
    </rPh>
    <rPh sb="2" eb="3">
      <t>ビ</t>
    </rPh>
    <phoneticPr fontId="1"/>
  </si>
  <si>
    <t>年</t>
    <rPh sb="0" eb="1">
      <t>ネン</t>
    </rPh>
    <phoneticPr fontId="1"/>
  </si>
  <si>
    <t>月</t>
    <rPh sb="0" eb="1">
      <t>ガツ</t>
    </rPh>
    <phoneticPr fontId="1"/>
  </si>
  <si>
    <t>日</t>
    <rPh sb="0" eb="1">
      <t>ヒ</t>
    </rPh>
    <phoneticPr fontId="1"/>
  </si>
  <si>
    <t>防　　災　　計　　画　　書</t>
    <rPh sb="0" eb="1">
      <t>ボウ</t>
    </rPh>
    <rPh sb="3" eb="4">
      <t>サイ</t>
    </rPh>
    <rPh sb="6" eb="7">
      <t>ケイ</t>
    </rPh>
    <rPh sb="9" eb="10">
      <t>ガ</t>
    </rPh>
    <rPh sb="12" eb="13">
      <t>ショ</t>
    </rPh>
    <phoneticPr fontId="1"/>
  </si>
  <si>
    <t>産業展示館利用時において、緊急時における主催者様の防災体制を作成お願いします</t>
    <rPh sb="0" eb="2">
      <t>サンギョウ</t>
    </rPh>
    <rPh sb="2" eb="5">
      <t>テンジカン</t>
    </rPh>
    <rPh sb="5" eb="7">
      <t>リヨウ</t>
    </rPh>
    <rPh sb="7" eb="8">
      <t>ジ</t>
    </rPh>
    <rPh sb="13" eb="15">
      <t>キンキュウ</t>
    </rPh>
    <rPh sb="15" eb="16">
      <t>ジ</t>
    </rPh>
    <rPh sb="20" eb="23">
      <t>シュサイシャ</t>
    </rPh>
    <rPh sb="23" eb="24">
      <t>サマ</t>
    </rPh>
    <rPh sb="25" eb="27">
      <t>ボウサイ</t>
    </rPh>
    <rPh sb="27" eb="29">
      <t>タイセイ</t>
    </rPh>
    <rPh sb="30" eb="32">
      <t>サクセイ</t>
    </rPh>
    <rPh sb="33" eb="34">
      <t>ネガ</t>
    </rPh>
    <phoneticPr fontId="1"/>
  </si>
  <si>
    <t>③防災計画書（必須）</t>
    <rPh sb="1" eb="3">
      <t>ボウサイ</t>
    </rPh>
    <rPh sb="3" eb="5">
      <t>ケイカク</t>
    </rPh>
    <rPh sb="5" eb="6">
      <t>ショ</t>
    </rPh>
    <rPh sb="7" eb="9">
      <t>ヒッス</t>
    </rPh>
    <phoneticPr fontId="1"/>
  </si>
  <si>
    <t>この防災計画の適用範囲は、主催する上記の催事に出入りする、全ての関係者とする。</t>
    <rPh sb="2" eb="4">
      <t>ボウサイ</t>
    </rPh>
    <rPh sb="17" eb="19">
      <t>ジョウキ</t>
    </rPh>
    <rPh sb="20" eb="22">
      <t>サイジ</t>
    </rPh>
    <phoneticPr fontId="1"/>
  </si>
  <si>
    <t>この防災計画の適正かつ円滑な運営を図るため、浜松市総合産業展示館防火管理者と連絡を密にし、その指示に従う。</t>
    <rPh sb="2" eb="4">
      <t>ボウサイ</t>
    </rPh>
    <phoneticPr fontId="1"/>
  </si>
  <si>
    <t>催事主催者様自衛防災組織</t>
    <rPh sb="0" eb="2">
      <t>サイジ</t>
    </rPh>
    <rPh sb="2" eb="5">
      <t>シュサイシャ</t>
    </rPh>
    <rPh sb="5" eb="6">
      <t>サマ</t>
    </rPh>
    <rPh sb="8" eb="10">
      <t>ボウサイ</t>
    </rPh>
    <phoneticPr fontId="1"/>
  </si>
  <si>
    <t>　　　主催者様自衛防災隊長</t>
    <rPh sb="3" eb="6">
      <t>シュサイシャ</t>
    </rPh>
    <rPh sb="6" eb="7">
      <t>サマ</t>
    </rPh>
    <rPh sb="7" eb="9">
      <t>ジエイ</t>
    </rPh>
    <rPh sb="9" eb="11">
      <t>ボウサイ</t>
    </rPh>
    <rPh sb="11" eb="13">
      <t>タイチョウ</t>
    </rPh>
    <phoneticPr fontId="1"/>
  </si>
  <si>
    <t>責任者は催物開催時に、各担当者の防災教育及び適切な指示を行なう。</t>
    <rPh sb="16" eb="18">
      <t>ボウサイ</t>
    </rPh>
    <phoneticPr fontId="1"/>
  </si>
  <si>
    <t>防災管理業務の適正かつ円滑な運営を図るため、別紙の任務分担表により自衛防災隊を編成する。</t>
    <rPh sb="0" eb="2">
      <t>ボウサイ</t>
    </rPh>
    <rPh sb="35" eb="37">
      <t>ボウサイ</t>
    </rPh>
    <phoneticPr fontId="1"/>
  </si>
  <si>
    <t>催事開催日</t>
    <rPh sb="0" eb="2">
      <t>サイジ</t>
    </rPh>
    <rPh sb="2" eb="5">
      <t>カイサイビ</t>
    </rPh>
    <phoneticPr fontId="1"/>
  </si>
  <si>
    <t>大人</t>
    <rPh sb="0" eb="2">
      <t>オトナ</t>
    </rPh>
    <phoneticPr fontId="1"/>
  </si>
  <si>
    <t>円</t>
    <rPh sb="0" eb="1">
      <t>エン</t>
    </rPh>
    <phoneticPr fontId="1"/>
  </si>
  <si>
    <t>子供</t>
    <rPh sb="0" eb="2">
      <t>コドモ</t>
    </rPh>
    <phoneticPr fontId="1"/>
  </si>
  <si>
    <t>歳以下</t>
    <rPh sb="0" eb="1">
      <t>サイ</t>
    </rPh>
    <rPh sb="1" eb="3">
      <t>イカ</t>
    </rPh>
    <phoneticPr fontId="1"/>
  </si>
  <si>
    <t>催事時間
（何時～何時）</t>
    <rPh sb="0" eb="2">
      <t>サイジ</t>
    </rPh>
    <rPh sb="2" eb="4">
      <t>ジカン</t>
    </rPh>
    <rPh sb="6" eb="8">
      <t>ナンジ</t>
    </rPh>
    <rPh sb="9" eb="11">
      <t>ナンジ</t>
    </rPh>
    <phoneticPr fontId="1"/>
  </si>
  <si>
    <t>入場予定数</t>
    <rPh sb="0" eb="1">
      <t>ニュウジョウ</t>
    </rPh>
    <rPh sb="1" eb="3">
      <t>ヨテイ</t>
    </rPh>
    <rPh sb="3" eb="4">
      <t>スウ</t>
    </rPh>
    <phoneticPr fontId="1"/>
  </si>
  <si>
    <t>ピーク時間
（何時～何時)</t>
    <rPh sb="3" eb="5">
      <t>ジカン</t>
    </rPh>
    <rPh sb="7" eb="9">
      <t>ナンジ</t>
    </rPh>
    <rPh sb="10" eb="12">
      <t>ナンジ</t>
    </rPh>
    <phoneticPr fontId="1"/>
  </si>
  <si>
    <t>名称</t>
    <rPh sb="0" eb="2">
      <t>メイショウ</t>
    </rPh>
    <phoneticPr fontId="1"/>
  </si>
  <si>
    <t>使用予定数</t>
    <rPh sb="0" eb="2">
      <t>シヨウ</t>
    </rPh>
    <rPh sb="2" eb="4">
      <t>ヨテイ</t>
    </rPh>
    <rPh sb="4" eb="5">
      <t>スウ</t>
    </rPh>
    <phoneticPr fontId="1"/>
  </si>
  <si>
    <t>サイズその他</t>
    <rPh sb="5" eb="6">
      <t>タ</t>
    </rPh>
    <phoneticPr fontId="1"/>
  </si>
  <si>
    <t>机</t>
    <rPh sb="0" eb="1">
      <t>ツクエ</t>
    </rPh>
    <phoneticPr fontId="1"/>
  </si>
  <si>
    <t>H１８００XL４５０XH７００</t>
  </si>
  <si>
    <t>利用料金</t>
    <rPh sb="0" eb="2">
      <t>リヨウ</t>
    </rPh>
    <rPh sb="2" eb="3">
      <t>リョウ</t>
    </rPh>
    <rPh sb="3" eb="4">
      <t>キン</t>
    </rPh>
    <phoneticPr fontId="1"/>
  </si>
  <si>
    <t>1台=100円/日</t>
    <rPh sb="1" eb="2">
      <t>ダイ</t>
    </rPh>
    <rPh sb="6" eb="7">
      <t>エン</t>
    </rPh>
    <rPh sb="7" eb="9">
      <t>・ヒ</t>
    </rPh>
    <phoneticPr fontId="6"/>
  </si>
  <si>
    <t>椅子</t>
    <rPh sb="0" eb="2">
      <t>イス</t>
    </rPh>
    <phoneticPr fontId="1"/>
  </si>
  <si>
    <t>1脚=50円/日</t>
    <rPh sb="1" eb="2">
      <t>キャク</t>
    </rPh>
    <rPh sb="5" eb="6">
      <t>エン</t>
    </rPh>
    <rPh sb="6" eb="8">
      <t>・ヒ</t>
    </rPh>
    <phoneticPr fontId="6"/>
  </si>
  <si>
    <t>電気</t>
    <rPh sb="0" eb="2">
      <t>デンキ</t>
    </rPh>
    <phoneticPr fontId="1"/>
  </si>
  <si>
    <t>既設コンセント使用</t>
    <rPh sb="0" eb="2">
      <t>キセツ</t>
    </rPh>
    <rPh sb="7" eb="9">
      <t>シヨウ</t>
    </rPh>
    <phoneticPr fontId="1"/>
  </si>
  <si>
    <t>1口=660円/日</t>
    <rPh sb="1" eb="2">
      <t>クチ</t>
    </rPh>
    <rPh sb="6" eb="7">
      <t>エン</t>
    </rPh>
    <rPh sb="7" eb="9">
      <t>・ヒ</t>
    </rPh>
    <phoneticPr fontId="6"/>
  </si>
  <si>
    <t>円/Kw</t>
    <rPh sb="0" eb="1">
      <t>エン</t>
    </rPh>
    <phoneticPr fontId="1"/>
  </si>
  <si>
    <t>上水道蛇口</t>
    <rPh sb="0" eb="2">
      <t>ジョウスイドウ</t>
    </rPh>
    <rPh sb="2" eb="4">
      <t>ジャグチ</t>
    </rPh>
    <phoneticPr fontId="1"/>
  </si>
  <si>
    <t>1栓＝130円/日</t>
    <rPh sb="0" eb="1">
      <t>セン</t>
    </rPh>
    <rPh sb="5" eb="6">
      <t>エン</t>
    </rPh>
    <rPh sb="6" eb="8">
      <t>・ヒ</t>
    </rPh>
    <phoneticPr fontId="6"/>
  </si>
  <si>
    <t>有無</t>
    <rPh sb="0" eb="2">
      <t>ウム</t>
    </rPh>
    <phoneticPr fontId="1"/>
  </si>
  <si>
    <t>危険物・ガス・電熱器等</t>
    <rPh sb="0" eb="3">
      <t>キケンブツ</t>
    </rPh>
    <rPh sb="7" eb="10">
      <t>デンネツキ</t>
    </rPh>
    <rPh sb="10" eb="11">
      <t>トウ</t>
    </rPh>
    <phoneticPr fontId="1"/>
  </si>
  <si>
    <t>届出予定日</t>
    <rPh sb="0" eb="2">
      <t>トドケデ</t>
    </rPh>
    <rPh sb="2" eb="5">
      <t>ヨテイビ</t>
    </rPh>
    <phoneticPr fontId="1"/>
  </si>
  <si>
    <t>届け出先</t>
    <rPh sb="0" eb="1">
      <t>トド</t>
    </rPh>
    <rPh sb="2" eb="3">
      <t>デ</t>
    </rPh>
    <rPh sb="3" eb="4">
      <t>サキ</t>
    </rPh>
    <phoneticPr fontId="1"/>
  </si>
  <si>
    <t>要件</t>
    <rPh sb="0" eb="2">
      <t>ヨウケン</t>
    </rPh>
    <phoneticPr fontId="1"/>
  </si>
  <si>
    <t>交通</t>
    <rPh sb="0" eb="2">
      <t>コウツウ</t>
    </rPh>
    <phoneticPr fontId="1"/>
  </si>
  <si>
    <t>飲食</t>
    <rPh sb="0" eb="2">
      <t>インショク</t>
    </rPh>
    <phoneticPr fontId="1"/>
  </si>
  <si>
    <t>【催事概要】</t>
    <rPh sb="1" eb="3">
      <t>サイジ</t>
    </rPh>
    <rPh sb="3" eb="5">
      <t>ガイヨウ</t>
    </rPh>
    <phoneticPr fontId="1"/>
  </si>
  <si>
    <t>【入場料有無】</t>
    <rPh sb="0" eb="3">
      <t>ニュウジョウリョウ</t>
    </rPh>
    <rPh sb="3" eb="5">
      <t>ウム</t>
    </rPh>
    <phoneticPr fontId="1"/>
  </si>
  <si>
    <t>施工名</t>
    <rPh sb="0" eb="2">
      <t>セコウ</t>
    </rPh>
    <rPh sb="2" eb="3">
      <t>メイ</t>
    </rPh>
    <phoneticPr fontId="1"/>
  </si>
  <si>
    <t>会社名</t>
    <rPh sb="0" eb="2">
      <t>カイシャ</t>
    </rPh>
    <rPh sb="2" eb="3">
      <t>メイ</t>
    </rPh>
    <phoneticPr fontId="1"/>
  </si>
  <si>
    <t>担当者</t>
    <rPh sb="0" eb="2">
      <t>タントウ</t>
    </rPh>
    <rPh sb="2" eb="3">
      <t>シャ</t>
    </rPh>
    <phoneticPr fontId="1"/>
  </si>
  <si>
    <t>電話</t>
    <rPh sb="0" eb="2">
      <t>デンワ</t>
    </rPh>
    <phoneticPr fontId="1"/>
  </si>
  <si>
    <t>会場責任者</t>
    <rPh sb="0" eb="2">
      <t>カイジョウ</t>
    </rPh>
    <rPh sb="2" eb="4">
      <t>セキニン</t>
    </rPh>
    <rPh sb="4" eb="5">
      <t>シャ</t>
    </rPh>
    <phoneticPr fontId="1"/>
  </si>
  <si>
    <t>企画業者</t>
    <rPh sb="0" eb="2">
      <t>キカク</t>
    </rPh>
    <rPh sb="2" eb="4">
      <t>ギョウシャ</t>
    </rPh>
    <phoneticPr fontId="1"/>
  </si>
  <si>
    <t>電気工事</t>
    <rPh sb="0" eb="2">
      <t>デンキ</t>
    </rPh>
    <rPh sb="2" eb="4">
      <t>コウジ</t>
    </rPh>
    <phoneticPr fontId="1"/>
  </si>
  <si>
    <t>屋外利用物</t>
    <rPh sb="0" eb="2">
      <t>オクガイ</t>
    </rPh>
    <rPh sb="2" eb="4">
      <t>リヨウ</t>
    </rPh>
    <rPh sb="4" eb="5">
      <t>ブツ</t>
    </rPh>
    <phoneticPr fontId="1"/>
  </si>
  <si>
    <t>屋外テント</t>
    <rPh sb="0" eb="1">
      <t>オクガイ</t>
    </rPh>
    <phoneticPr fontId="1"/>
  </si>
  <si>
    <t>販売車</t>
    <rPh sb="0" eb="2">
      <t>ハンバイシャ</t>
    </rPh>
    <phoneticPr fontId="1"/>
  </si>
  <si>
    <t>試乗車</t>
    <rPh sb="0" eb="2">
      <t>シジョウシャ</t>
    </rPh>
    <phoneticPr fontId="1"/>
  </si>
  <si>
    <t>【駐車場整理要員】</t>
    <rPh sb="0" eb="2">
      <t>チュウシャ</t>
    </rPh>
    <rPh sb="2" eb="3">
      <t>ジョウ</t>
    </rPh>
    <rPh sb="3" eb="5">
      <t>セイリ</t>
    </rPh>
    <rPh sb="5" eb="7">
      <t>ヨウイン</t>
    </rPh>
    <phoneticPr fontId="1"/>
  </si>
  <si>
    <t>整理要員手配</t>
    <rPh sb="0" eb="2">
      <t>セイリ</t>
    </rPh>
    <rPh sb="2" eb="4">
      <t>ヨウイン</t>
    </rPh>
    <rPh sb="4" eb="6">
      <t>テハイ</t>
    </rPh>
    <phoneticPr fontId="1"/>
  </si>
  <si>
    <t>人数</t>
    <rPh sb="0" eb="2">
      <t>ニンズウ</t>
    </rPh>
    <phoneticPr fontId="1"/>
  </si>
  <si>
    <t>要員の必要数は、「⓪ご利用時の確認事項」を参考に願います</t>
    <rPh sb="0" eb="2">
      <t>ヨウイン</t>
    </rPh>
    <rPh sb="3" eb="5">
      <t>ヒツヨウ</t>
    </rPh>
    <rPh sb="5" eb="6">
      <t>スウ</t>
    </rPh>
    <rPh sb="11" eb="13">
      <t>リヨウ</t>
    </rPh>
    <rPh sb="13" eb="14">
      <t>ジ</t>
    </rPh>
    <rPh sb="15" eb="17">
      <t>カクニン</t>
    </rPh>
    <rPh sb="17" eb="19">
      <t>ジコウ</t>
    </rPh>
    <rPh sb="21" eb="23">
      <t>サンコウ</t>
    </rPh>
    <rPh sb="24" eb="25">
      <t>ネガ</t>
    </rPh>
    <phoneticPr fontId="1"/>
  </si>
  <si>
    <t>主催者様</t>
    <rPh sb="0" eb="2">
      <t>シュサイシャ</t>
    </rPh>
    <rPh sb="2" eb="3">
      <t>サマ</t>
    </rPh>
    <phoneticPr fontId="1"/>
  </si>
  <si>
    <t>産展委託</t>
    <rPh sb="0" eb="1">
      <t>サンテン</t>
    </rPh>
    <rPh sb="2" eb="4">
      <t>イタク</t>
    </rPh>
    <phoneticPr fontId="1"/>
  </si>
  <si>
    <t>※産業展示館へ委託の場合の整理時間等については、後日打合せお願いします</t>
    <rPh sb="1" eb="6">
      <t>サンギョウテンジカン</t>
    </rPh>
    <rPh sb="7" eb="9">
      <t>イタク</t>
    </rPh>
    <rPh sb="10" eb="12">
      <t>バアイ</t>
    </rPh>
    <rPh sb="13" eb="15">
      <t>セイリ</t>
    </rPh>
    <rPh sb="15" eb="17">
      <t>ジカン</t>
    </rPh>
    <rPh sb="17" eb="18">
      <t>トウ</t>
    </rPh>
    <rPh sb="24" eb="26">
      <t>ゴジツ</t>
    </rPh>
    <rPh sb="26" eb="28">
      <t>ウチアワ</t>
    </rPh>
    <rPh sb="30" eb="31">
      <t>ネガ</t>
    </rPh>
    <phoneticPr fontId="1"/>
  </si>
  <si>
    <t>【廃棄物処理】</t>
    <rPh sb="0" eb="3">
      <t>ハイキブツ</t>
    </rPh>
    <rPh sb="3" eb="5">
      <t>ショリ</t>
    </rPh>
    <phoneticPr fontId="6"/>
  </si>
  <si>
    <t>処理方法</t>
    <rPh sb="0" eb="2">
      <t>ショリ</t>
    </rPh>
    <rPh sb="2" eb="4">
      <t>ホウホウ</t>
    </rPh>
    <phoneticPr fontId="1"/>
  </si>
  <si>
    <t>処理有無</t>
    <rPh sb="0" eb="2">
      <t>ショリ</t>
    </rPh>
    <rPh sb="2" eb="4">
      <t>ウム</t>
    </rPh>
    <phoneticPr fontId="1"/>
  </si>
  <si>
    <t>主催者様処理</t>
    <rPh sb="0" eb="4">
      <t>シュサイシャサマ</t>
    </rPh>
    <rPh sb="4" eb="6">
      <t>ショリ</t>
    </rPh>
    <phoneticPr fontId="1"/>
  </si>
  <si>
    <t>産展委託</t>
    <rPh sb="0" eb="2">
      <t>サンテン</t>
    </rPh>
    <rPh sb="2" eb="4">
      <t>イタク</t>
    </rPh>
    <phoneticPr fontId="1"/>
  </si>
  <si>
    <t>終了日に処理お願いします</t>
    <rPh sb="0" eb="3">
      <t>シュウリョウビ</t>
    </rPh>
    <rPh sb="4" eb="6">
      <t>ショリ</t>
    </rPh>
    <rPh sb="7" eb="8">
      <t>ネガ</t>
    </rPh>
    <phoneticPr fontId="1"/>
  </si>
  <si>
    <t>占有面積を実測して100円/㎡（1日）を請求します</t>
    <phoneticPr fontId="1"/>
  </si>
  <si>
    <t>数量・台数等</t>
    <rPh sb="0" eb="2">
      <t>スウリョウ</t>
    </rPh>
    <rPh sb="3" eb="5">
      <t>ダイスウ</t>
    </rPh>
    <rPh sb="5" eb="6">
      <t>トウ</t>
    </rPh>
    <phoneticPr fontId="1"/>
  </si>
  <si>
    <t>【屋外案内看板・ノボリ旗】</t>
    <rPh sb="1" eb="3">
      <t>オクガイ</t>
    </rPh>
    <rPh sb="3" eb="5">
      <t>アンナイ</t>
    </rPh>
    <rPh sb="5" eb="7">
      <t>カンバン</t>
    </rPh>
    <rPh sb="11" eb="12">
      <t>ハタ</t>
    </rPh>
    <phoneticPr fontId="6"/>
  </si>
  <si>
    <t>看板場所</t>
    <rPh sb="0" eb="2">
      <t>カンバン</t>
    </rPh>
    <rPh sb="2" eb="4">
      <t>バショ</t>
    </rPh>
    <phoneticPr fontId="1"/>
  </si>
  <si>
    <t>使用数</t>
    <rPh sb="0" eb="2">
      <t>シヨウ</t>
    </rPh>
    <rPh sb="2" eb="3">
      <t>スウ</t>
    </rPh>
    <phoneticPr fontId="1"/>
  </si>
  <si>
    <t>代 表 者 名</t>
    <rPh sb="0" eb="1">
      <t>ダイ</t>
    </rPh>
    <rPh sb="2" eb="3">
      <t>オモテ</t>
    </rPh>
    <rPh sb="4" eb="5">
      <t>モノ</t>
    </rPh>
    <rPh sb="6" eb="7">
      <t>メイ</t>
    </rPh>
    <phoneticPr fontId="1"/>
  </si>
  <si>
    <t>利用責任者名</t>
    <rPh sb="0" eb="2">
      <t>リヨウ</t>
    </rPh>
    <rPh sb="2" eb="5">
      <t>セキニンシャ</t>
    </rPh>
    <rPh sb="5" eb="6">
      <t>メイ</t>
    </rPh>
    <phoneticPr fontId="1"/>
  </si>
  <si>
    <t>浜松市東消防署 053-460-0119</t>
    <rPh sb="0" eb="2">
      <t>ハママツ</t>
    </rPh>
    <rPh sb="2" eb="3">
      <t>シ</t>
    </rPh>
    <rPh sb="3" eb="4">
      <t>ヒガシ</t>
    </rPh>
    <rPh sb="4" eb="7">
      <t>ショウボウショ</t>
    </rPh>
    <phoneticPr fontId="1"/>
  </si>
  <si>
    <t>浜松市東警察署 053-460-0110</t>
    <rPh sb="0" eb="2">
      <t>ハママツ</t>
    </rPh>
    <rPh sb="2" eb="3">
      <t>シ</t>
    </rPh>
    <rPh sb="3" eb="4">
      <t>ヒガシ</t>
    </rPh>
    <rPh sb="4" eb="7">
      <t>ケイサツショ</t>
    </rPh>
    <phoneticPr fontId="1"/>
  </si>
  <si>
    <t>浜松市保健所 053-453-6114</t>
    <rPh sb="0" eb="2">
      <t>ハママツ</t>
    </rPh>
    <rPh sb="2" eb="3">
      <t>シ</t>
    </rPh>
    <rPh sb="3" eb="6">
      <t>ホケンジョ</t>
    </rPh>
    <phoneticPr fontId="1"/>
  </si>
  <si>
    <t>目的等</t>
    <rPh sb="0" eb="1">
      <t>モクテキ</t>
    </rPh>
    <rPh sb="2" eb="3">
      <t>トウ</t>
    </rPh>
    <phoneticPr fontId="1"/>
  </si>
  <si>
    <t>有</t>
    <rPh sb="0" eb="1">
      <t>アリ</t>
    </rPh>
    <phoneticPr fontId="1"/>
  </si>
  <si>
    <t>無</t>
    <rPh sb="0" eb="1">
      <t>ナシ</t>
    </rPh>
    <phoneticPr fontId="1"/>
  </si>
  <si>
    <t>使用期間</t>
    <rPh sb="0" eb="2">
      <t>シヨウ</t>
    </rPh>
    <rPh sb="2" eb="4">
      <t>キカン</t>
    </rPh>
    <phoneticPr fontId="1"/>
  </si>
  <si>
    <t>日～</t>
    <rPh sb="0" eb="1">
      <t>ニチ</t>
    </rPh>
    <phoneticPr fontId="1"/>
  </si>
  <si>
    <t>日まで</t>
    <rPh sb="0" eb="1">
      <t>ニチ</t>
    </rPh>
    <phoneticPr fontId="1"/>
  </si>
  <si>
    <t>交差点看板：1コマ＝1800mmX880mm　1コマ=100円/日</t>
    <rPh sb="0" eb="3">
      <t>コウサテン</t>
    </rPh>
    <rPh sb="3" eb="5">
      <t>カンバン</t>
    </rPh>
    <rPh sb="30" eb="31">
      <t>エン</t>
    </rPh>
    <rPh sb="32" eb="33">
      <t>ヒ</t>
    </rPh>
    <phoneticPr fontId="1"/>
  </si>
  <si>
    <t>次のとおり浜松市総合産業展示館の利用を計画しています</t>
    <rPh sb="0" eb="1">
      <t>ツギ</t>
    </rPh>
    <rPh sb="5" eb="15">
      <t>ハママツシソウゴウサンギョウテンジカン</t>
    </rPh>
    <rPh sb="16" eb="18">
      <t>リヨウ</t>
    </rPh>
    <rPh sb="19" eb="21">
      <t>ケイカク</t>
    </rPh>
    <phoneticPr fontId="1"/>
  </si>
  <si>
    <t>展示場</t>
    <rPh sb="0" eb="3">
      <t>テンジジョウ</t>
    </rPh>
    <phoneticPr fontId="1"/>
  </si>
  <si>
    <t>音響装置</t>
    <rPh sb="0" eb="2">
      <t>オンキョウ</t>
    </rPh>
    <rPh sb="2" eb="4">
      <t>ソウチ</t>
    </rPh>
    <phoneticPr fontId="1"/>
  </si>
  <si>
    <t>第１</t>
    <rPh sb="0" eb="1">
      <t>ダイ</t>
    </rPh>
    <phoneticPr fontId="1"/>
  </si>
  <si>
    <t>第２</t>
    <rPh sb="0" eb="1">
      <t>ダイ</t>
    </rPh>
    <phoneticPr fontId="1"/>
  </si>
  <si>
    <t>第３</t>
    <rPh sb="0" eb="1">
      <t>ダイ</t>
    </rPh>
    <phoneticPr fontId="1"/>
  </si>
  <si>
    <t>第１、２</t>
    <rPh sb="0" eb="1">
      <t>ダイ</t>
    </rPh>
    <phoneticPr fontId="1"/>
  </si>
  <si>
    <t>第１、３</t>
    <rPh sb="0" eb="1">
      <t>ダイ</t>
    </rPh>
    <phoneticPr fontId="1"/>
  </si>
  <si>
    <t>第２、３</t>
    <rPh sb="0" eb="1">
      <t>ダイ</t>
    </rPh>
    <phoneticPr fontId="1"/>
  </si>
  <si>
    <t>第１、２、３</t>
    <rPh sb="0" eb="1">
      <t>ダイ</t>
    </rPh>
    <phoneticPr fontId="1"/>
  </si>
  <si>
    <t>屋外利用</t>
    <rPh sb="0" eb="1">
      <t>オクガイ</t>
    </rPh>
    <rPh sb="2" eb="4">
      <t>リヨウ</t>
    </rPh>
    <phoneticPr fontId="1"/>
  </si>
  <si>
    <t>流通元町交差点看板</t>
    <rPh sb="0" eb="2">
      <t>リュウツウ</t>
    </rPh>
    <rPh sb="2" eb="4">
      <t>モトマチ</t>
    </rPh>
    <rPh sb="4" eb="7">
      <t>コウサテン</t>
    </rPh>
    <rPh sb="7" eb="9">
      <t>カンバン</t>
    </rPh>
    <phoneticPr fontId="1"/>
  </si>
  <si>
    <t>【屋外利用】</t>
    <rPh sb="1" eb="3">
      <t>オクガイ</t>
    </rPh>
    <rPh sb="3" eb="5">
      <t>リヨウ</t>
    </rPh>
    <phoneticPr fontId="6"/>
  </si>
  <si>
    <t>看板・ノボリ旗</t>
    <rPh sb="0" eb="2">
      <t>カンバン</t>
    </rPh>
    <rPh sb="6" eb="7">
      <t>ハタ</t>
    </rPh>
    <phoneticPr fontId="1"/>
  </si>
  <si>
    <t>利用開始３０日前までに本打合せ表を提出お願いします</t>
    <rPh sb="0" eb="2">
      <t>リヨウ</t>
    </rPh>
    <rPh sb="2" eb="4">
      <t>カイシ</t>
    </rPh>
    <rPh sb="6" eb="7">
      <t>ニチ</t>
    </rPh>
    <rPh sb="7" eb="8">
      <t>マエ</t>
    </rPh>
    <rPh sb="11" eb="12">
      <t>ホン</t>
    </rPh>
    <rPh sb="12" eb="14">
      <t>ウチアワ</t>
    </rPh>
    <rPh sb="15" eb="16">
      <t>ヒョウ</t>
    </rPh>
    <rPh sb="17" eb="19">
      <t>テイシュツ</t>
    </rPh>
    <rPh sb="20" eb="21">
      <t>ネガ</t>
    </rPh>
    <phoneticPr fontId="1"/>
  </si>
  <si>
    <t>(産業展示館）</t>
    <rPh sb="1" eb="3">
      <t>サンギョウ</t>
    </rPh>
    <rPh sb="3" eb="6">
      <t>テンジカン</t>
    </rPh>
    <phoneticPr fontId="1"/>
  </si>
  <si>
    <t>日 ～</t>
    <rPh sb="0" eb="1">
      <t>ニチ</t>
    </rPh>
    <phoneticPr fontId="1"/>
  </si>
  <si>
    <t>当館から発行する利用許可証・請求書・明細書を全て電子データ(PDF書式）で上記アドレス宛に送付しても良い場合は、チェックを付けてください。その場合は、基本的に郵送はいたしません。</t>
    <rPh sb="0" eb="2">
      <t>トウカン</t>
    </rPh>
    <rPh sb="4" eb="6">
      <t>ハッコウ</t>
    </rPh>
    <rPh sb="8" eb="10">
      <t>リヨウ</t>
    </rPh>
    <rPh sb="10" eb="12">
      <t>キョカ</t>
    </rPh>
    <rPh sb="12" eb="13">
      <t>ショウ</t>
    </rPh>
    <rPh sb="14" eb="17">
      <t>セイキュウショ</t>
    </rPh>
    <rPh sb="18" eb="21">
      <t>メイサイショ</t>
    </rPh>
    <rPh sb="22" eb="23">
      <t>スベ</t>
    </rPh>
    <rPh sb="24" eb="26">
      <t>デンシ</t>
    </rPh>
    <rPh sb="33" eb="35">
      <t>ショシキ</t>
    </rPh>
    <rPh sb="37" eb="39">
      <t>ジョウキ</t>
    </rPh>
    <rPh sb="43" eb="44">
      <t>アテ</t>
    </rPh>
    <rPh sb="45" eb="47">
      <t>ソウフ</t>
    </rPh>
    <rPh sb="50" eb="51">
      <t>ヨ</t>
    </rPh>
    <rPh sb="52" eb="54">
      <t>バアイ</t>
    </rPh>
    <rPh sb="61" eb="62">
      <t>ツ</t>
    </rPh>
    <rPh sb="71" eb="73">
      <t>バアイ</t>
    </rPh>
    <rPh sb="75" eb="77">
      <t>キホン</t>
    </rPh>
    <rPh sb="77" eb="78">
      <t>テキ</t>
    </rPh>
    <rPh sb="79" eb="81">
      <t>ユウソウ</t>
    </rPh>
    <phoneticPr fontId="1"/>
  </si>
  <si>
    <t>本館（展示場）利用許可計画打合表</t>
    <rPh sb="0" eb="1">
      <t>ホン</t>
    </rPh>
    <rPh sb="9" eb="11">
      <t>キョカ</t>
    </rPh>
    <rPh sb="11" eb="13">
      <t>ケイカク</t>
    </rPh>
    <rPh sb="13" eb="15">
      <t>ウチアワ</t>
    </rPh>
    <rPh sb="15" eb="16">
      <t>ヒョウ</t>
    </rPh>
    <phoneticPr fontId="1"/>
  </si>
  <si>
    <t>②利用計画打合表（必須）</t>
    <rPh sb="1" eb="3">
      <t>リヨウ</t>
    </rPh>
    <rPh sb="3" eb="5">
      <t>ケイカク</t>
    </rPh>
    <rPh sb="5" eb="7">
      <t>ウチアワ</t>
    </rPh>
    <rPh sb="7" eb="8">
      <t>ヒョウ</t>
    </rPh>
    <rPh sb="9" eb="11">
      <t>ヒッス</t>
    </rPh>
    <phoneticPr fontId="1"/>
  </si>
  <si>
    <t>〒</t>
    <phoneticPr fontId="1"/>
  </si>
  <si>
    <t>市内</t>
    <rPh sb="0" eb="1">
      <t>シナイ</t>
    </rPh>
    <phoneticPr fontId="1"/>
  </si>
  <si>
    <t>浜松市外は市外を選択</t>
    <rPh sb="0" eb="2">
      <t>ハママツ</t>
    </rPh>
    <rPh sb="2" eb="3">
      <t>シ</t>
    </rPh>
    <rPh sb="3" eb="4">
      <t>ソト</t>
    </rPh>
    <rPh sb="5" eb="7">
      <t>シガイ</t>
    </rPh>
    <rPh sb="8" eb="10">
      <t>センタク</t>
    </rPh>
    <phoneticPr fontId="1"/>
  </si>
  <si>
    <t xml:space="preserve">掲載する内容
</t>
    <rPh sb="0" eb="1">
      <t>ケイサイ</t>
    </rPh>
    <phoneticPr fontId="6"/>
  </si>
  <si>
    <t>開始年</t>
    <rPh sb="0" eb="2">
      <t>カイシ</t>
    </rPh>
    <rPh sb="2" eb="3">
      <t>ネン</t>
    </rPh>
    <phoneticPr fontId="1"/>
  </si>
  <si>
    <t>月</t>
    <rPh sb="0" eb="1">
      <t>ツキ</t>
    </rPh>
    <phoneticPr fontId="1"/>
  </si>
  <si>
    <t>日</t>
    <rPh sb="0" eb="1">
      <t>ヒ</t>
    </rPh>
    <phoneticPr fontId="1"/>
  </si>
  <si>
    <t>終了年</t>
    <rPh sb="0" eb="2">
      <t>シュウリョウ</t>
    </rPh>
    <rPh sb="2" eb="3">
      <t>ネン</t>
    </rPh>
    <phoneticPr fontId="1"/>
  </si>
  <si>
    <t>終了時刻</t>
    <rPh sb="0" eb="2">
      <t>シュウリョウ</t>
    </rPh>
    <rPh sb="2" eb="4">
      <t>ジコク</t>
    </rPh>
    <phoneticPr fontId="1"/>
  </si>
  <si>
    <t>Ver.2.0</t>
    <phoneticPr fontId="1"/>
  </si>
  <si>
    <t>時間明細で、〇を２つ以上つけても一番高い金額を表示</t>
    <rPh sb="0" eb="2">
      <t>ジカン</t>
    </rPh>
    <rPh sb="2" eb="4">
      <t>メイサイ</t>
    </rPh>
    <rPh sb="10" eb="12">
      <t>イジョウ</t>
    </rPh>
    <rPh sb="16" eb="18">
      <t>イチバン</t>
    </rPh>
    <rPh sb="18" eb="19">
      <t>タカ</t>
    </rPh>
    <rPh sb="20" eb="22">
      <t>キンガク</t>
    </rPh>
    <rPh sb="23" eb="25">
      <t>ヒョウジ</t>
    </rPh>
    <phoneticPr fontId="1"/>
  </si>
  <si>
    <t>令和7年1月1日追記</t>
    <rPh sb="0" eb="2">
      <t>レイワ</t>
    </rPh>
    <rPh sb="3" eb="4">
      <t>ネン</t>
    </rPh>
    <rPh sb="5" eb="6">
      <t>ガツ</t>
    </rPh>
    <rPh sb="7" eb="8">
      <t>ニチ</t>
    </rPh>
    <rPh sb="8" eb="10">
      <t>ツイキ</t>
    </rPh>
    <phoneticPr fontId="1"/>
  </si>
  <si>
    <t>（利用許可の条件）</t>
  </si>
  <si>
    <t>２．</t>
  </si>
  <si>
    <t>３．</t>
  </si>
  <si>
    <t>４．</t>
  </si>
  <si>
    <t>５．</t>
  </si>
  <si>
    <t>６．</t>
  </si>
  <si>
    <t>７．</t>
  </si>
  <si>
    <t>８．</t>
  </si>
  <si>
    <t>９．</t>
  </si>
  <si>
    <t>１０．</t>
  </si>
  <si>
    <t>１１．</t>
  </si>
  <si>
    <t>１２．</t>
  </si>
  <si>
    <t>１３．</t>
  </si>
  <si>
    <t>１４．</t>
  </si>
  <si>
    <t>１５．</t>
  </si>
  <si>
    <t>V1.03</t>
  </si>
  <si>
    <t>利用時間の備考が記入できるようした</t>
    <rPh sb="0" eb="2">
      <t>リヨウ</t>
    </rPh>
    <rPh sb="2" eb="4">
      <t>ジカン</t>
    </rPh>
    <rPh sb="5" eb="7">
      <t>ビコウ</t>
    </rPh>
    <rPh sb="8" eb="10">
      <t>キニュウ</t>
    </rPh>
    <phoneticPr fontId="1"/>
  </si>
  <si>
    <t>HP掲載申込書の連絡事項が記入できるようにした</t>
    <rPh sb="2" eb="4">
      <t>ケイサイ</t>
    </rPh>
    <rPh sb="4" eb="7">
      <t>モウシコミショ</t>
    </rPh>
    <rPh sb="8" eb="10">
      <t>レンラク</t>
    </rPh>
    <rPh sb="10" eb="12">
      <t>ジコウ</t>
    </rPh>
    <rPh sb="13" eb="15">
      <t>キニュウ</t>
    </rPh>
    <phoneticPr fontId="1"/>
  </si>
  <si>
    <t>１．</t>
    <phoneticPr fontId="1"/>
  </si>
  <si>
    <t>浜松市総合産業展示館職員の指示に従ってください。</t>
    <phoneticPr fontId="1"/>
  </si>
  <si>
    <t>催事運営にあたっては、すべての責任を負っていただきます。関係法令を遵守し適切な催事運営を行って下さい。主催者と一般利用者との間の契約トラブル等には、施設側は一切責任を負いません。</t>
    <phoneticPr fontId="1"/>
  </si>
  <si>
    <t>開催に伴う関係行政機関への届け出が義務付けられている書類については、必ず必要な手続きをとってください。</t>
    <phoneticPr fontId="1"/>
  </si>
  <si>
    <t>会場および周辺の保安警備、交通対策に万全を期してください。</t>
    <phoneticPr fontId="1"/>
  </si>
  <si>
    <t>会場の準備および片付は、利用時間内に行ってください。</t>
    <phoneticPr fontId="1"/>
  </si>
  <si>
    <t>許可の内容に変更が生じた場合は、至急ご連絡ください。</t>
    <phoneticPr fontId="1"/>
  </si>
  <si>
    <t>許可なく、施設の利用権の全部、または一部を第三者へ譲渡・転貸することは出来ません。</t>
    <phoneticPr fontId="1"/>
  </si>
  <si>
    <t>既納の使用料は、原則として返還いたしません。</t>
    <phoneticPr fontId="1"/>
  </si>
  <si>
    <t>２階ラウンジの利用に際して、休息以外に利用しないでください。</t>
    <phoneticPr fontId="1"/>
  </si>
  <si>
    <t>他の利用者や近隣に迷惑をかけないよう配慮してください。</t>
    <phoneticPr fontId="1"/>
  </si>
  <si>
    <t>緊急時の避難経路や消火器の位置を事前に確認し、非常時には職員の指示に従ってください。</t>
    <phoneticPr fontId="1"/>
  </si>
  <si>
    <t>その他必要事項については、浜松市総合産業展示館ホームページ(http://www.santen.biz)をご参照ください。</t>
    <phoneticPr fontId="1"/>
  </si>
  <si>
    <t>※</t>
    <phoneticPr fontId="1"/>
  </si>
  <si>
    <t>関係法令（浜松市快適で良好な生活を確保する条例、道路交通法、道路法、消費者契約法、食品衛生法、動物の愛護及び管理に関する法律、消防法、火災予防条例、労働者派遣法、個人情報保護法、景品表示法　等）</t>
    <phoneticPr fontId="1"/>
  </si>
  <si>
    <t>上記各条件をご確認いただけましたら下記□欄にチェック「✓」をお願します。</t>
    <phoneticPr fontId="1"/>
  </si>
  <si>
    <t>上記の全ての条件を確認しました</t>
    <phoneticPr fontId="1"/>
  </si>
  <si>
    <t>✓</t>
    <phoneticPr fontId="1"/>
  </si>
  <si>
    <t>減免申請書（有は市長認定団体のみ）</t>
    <rPh sb="0" eb="2">
      <t>ゲンメン</t>
    </rPh>
    <rPh sb="2" eb="5">
      <t>シンセイショ</t>
    </rPh>
    <rPh sb="6" eb="7">
      <t>ア</t>
    </rPh>
    <rPh sb="8" eb="10">
      <t>シチョウ</t>
    </rPh>
    <rPh sb="10" eb="12">
      <t>ニンテイ</t>
    </rPh>
    <rPh sb="12" eb="14">
      <t>ダンタイ</t>
    </rPh>
    <phoneticPr fontId="1"/>
  </si>
  <si>
    <t>○</t>
  </si>
  <si>
    <t>※控室の利用料金はイベント終了後、利用された備品と同時に請求いたします。</t>
    <rPh sb="1" eb="3">
      <t>ヒカエシツ</t>
    </rPh>
    <rPh sb="4" eb="6">
      <t>リヨウ</t>
    </rPh>
    <rPh sb="6" eb="8">
      <t>リョウキン</t>
    </rPh>
    <rPh sb="13" eb="16">
      <t>シュウリョウゴ</t>
    </rPh>
    <rPh sb="17" eb="19">
      <t>リヨウ</t>
    </rPh>
    <rPh sb="22" eb="24">
      <t>ビヒン</t>
    </rPh>
    <rPh sb="25" eb="27">
      <t>ドウジ</t>
    </rPh>
    <rPh sb="28" eb="30">
      <t>セイキュウ</t>
    </rPh>
    <phoneticPr fontId="1"/>
  </si>
  <si>
    <t>（駐車場及びその他の屋外広場）</t>
    <rPh sb="1" eb="4">
      <t>チュウシャジョウ</t>
    </rPh>
    <rPh sb="4" eb="5">
      <t>オヨ</t>
    </rPh>
    <rPh sb="8" eb="9">
      <t>タ</t>
    </rPh>
    <rPh sb="10" eb="12">
      <t>オクガイ</t>
    </rPh>
    <rPh sb="12" eb="14">
      <t>ヒロバ</t>
    </rPh>
    <phoneticPr fontId="1"/>
  </si>
  <si>
    <t>産業展示館（展示場）申込み提出書類について　　　　　</t>
    <rPh sb="0" eb="2">
      <t>サンギョウ</t>
    </rPh>
    <rPh sb="2" eb="5">
      <t>テンジカン</t>
    </rPh>
    <rPh sb="6" eb="8">
      <t>テンジジョウ</t>
    </rPh>
    <rPh sb="10" eb="12">
      <t>モウシコ</t>
    </rPh>
    <rPh sb="13" eb="15">
      <t>テイシュツ</t>
    </rPh>
    <rPh sb="15" eb="17">
      <t>ショルイ</t>
    </rPh>
    <phoneticPr fontId="1"/>
  </si>
  <si>
    <t>1)</t>
    <phoneticPr fontId="1"/>
  </si>
  <si>
    <t>1)</t>
    <phoneticPr fontId="1"/>
  </si>
  <si>
    <t>2)</t>
    <phoneticPr fontId="1"/>
  </si>
  <si>
    <t>3)</t>
    <phoneticPr fontId="1"/>
  </si>
  <si>
    <t>4)</t>
    <phoneticPr fontId="1"/>
  </si>
  <si>
    <t>1)</t>
    <phoneticPr fontId="1"/>
  </si>
  <si>
    <t>催事の１４日前までに、各担当者を決めていただき提出お願いします。</t>
    <rPh sb="0" eb="2">
      <t>サイジ</t>
    </rPh>
    <rPh sb="5" eb="6">
      <t>ニチ</t>
    </rPh>
    <rPh sb="6" eb="7">
      <t>マエ</t>
    </rPh>
    <rPh sb="11" eb="12">
      <t>カク</t>
    </rPh>
    <rPh sb="12" eb="15">
      <t>タントウシャ</t>
    </rPh>
    <rPh sb="16" eb="17">
      <t>キ</t>
    </rPh>
    <rPh sb="23" eb="25">
      <t>テイシュツ</t>
    </rPh>
    <rPh sb="26" eb="27">
      <t>ネガ</t>
    </rPh>
    <phoneticPr fontId="1"/>
  </si>
  <si>
    <t>2)</t>
    <phoneticPr fontId="1"/>
  </si>
  <si>
    <t>浜松市中央区流通元町20番2号</t>
    <rPh sb="0" eb="2">
      <t>ハママツシ</t>
    </rPh>
    <rPh sb="2" eb="5">
      <t>チュウオウク</t>
    </rPh>
    <rPh sb="5" eb="7">
      <t>リュウツウ</t>
    </rPh>
    <rPh sb="7" eb="9">
      <t>モトマチ</t>
    </rPh>
    <rPh sb="11" eb="12">
      <t>バン</t>
    </rPh>
    <phoneticPr fontId="1"/>
  </si>
  <si>
    <t>浜松市総合産業展示館</t>
    <rPh sb="0" eb="2">
      <t>ハママツシ</t>
    </rPh>
    <rPh sb="2" eb="4">
      <t>ソウゴウ</t>
    </rPh>
    <rPh sb="4" eb="6">
      <t>サンギョウ</t>
    </rPh>
    <rPh sb="6" eb="9">
      <t>テンジカン</t>
    </rPh>
    <phoneticPr fontId="1"/>
  </si>
  <si>
    <t>産展　太郎</t>
    <rPh sb="0" eb="1">
      <t>テン</t>
    </rPh>
    <rPh sb="2" eb="4">
      <t>タロウ</t>
    </rPh>
    <phoneticPr fontId="1"/>
  </si>
  <si>
    <t>産展　次郎</t>
    <rPh sb="0" eb="1">
      <t>サンテン</t>
    </rPh>
    <rPh sb="2" eb="4">
      <t>ジロウ</t>
    </rPh>
    <phoneticPr fontId="1"/>
  </si>
  <si>
    <t>各種展示会</t>
    <rPh sb="0" eb="1">
      <t>カクシュ</t>
    </rPh>
    <rPh sb="1" eb="4">
      <t>テンジカイ</t>
    </rPh>
    <phoneticPr fontId="1"/>
  </si>
  <si>
    <t>製品の展示他</t>
    <rPh sb="0" eb="2">
      <t>セイヒン</t>
    </rPh>
    <rPh sb="3" eb="5">
      <t>テンジ</t>
    </rPh>
    <rPh sb="5" eb="6">
      <t>ホカ</t>
    </rPh>
    <phoneticPr fontId="1"/>
  </si>
  <si>
    <t>〇〇製品他</t>
    <rPh sb="2" eb="4">
      <t>セイヒン</t>
    </rPh>
    <rPh sb="4" eb="5">
      <t>ホカ</t>
    </rPh>
    <phoneticPr fontId="1"/>
  </si>
  <si>
    <t>利用時間明細の利用時間帯別に〇印を付けると、参考で利用料金を表示するようにしました。ただし、参考ですので、正規な利用料金は、後日送付いたします請求書で確認をお願いします。</t>
    <rPh sb="0" eb="1">
      <t>リヨウ</t>
    </rPh>
    <rPh sb="1" eb="3">
      <t>ジカン</t>
    </rPh>
    <rPh sb="3" eb="5">
      <t>メイサイ</t>
    </rPh>
    <rPh sb="6" eb="8">
      <t>リヨウ</t>
    </rPh>
    <rPh sb="8" eb="10">
      <t>ジカン</t>
    </rPh>
    <rPh sb="10" eb="11">
      <t>タイ</t>
    </rPh>
    <rPh sb="11" eb="12">
      <t>ベツ</t>
    </rPh>
    <rPh sb="14" eb="15">
      <t>ジルシ</t>
    </rPh>
    <rPh sb="16" eb="17">
      <t>ツ</t>
    </rPh>
    <rPh sb="22" eb="24">
      <t>サンコウ</t>
    </rPh>
    <rPh sb="25" eb="27">
      <t>リヨウ</t>
    </rPh>
    <rPh sb="26" eb="28">
      <t>リョウキン</t>
    </rPh>
    <rPh sb="30" eb="32">
      <t>ヒョウジ</t>
    </rPh>
    <rPh sb="45" eb="47">
      <t>サンコウ</t>
    </rPh>
    <rPh sb="52" eb="54">
      <t>セイキ</t>
    </rPh>
    <rPh sb="55" eb="57">
      <t>リヨウ</t>
    </rPh>
    <rPh sb="57" eb="59">
      <t>リョウキン</t>
    </rPh>
    <rPh sb="61" eb="63">
      <t>ゴジツ</t>
    </rPh>
    <rPh sb="63" eb="65">
      <t>ソウフ</t>
    </rPh>
    <rPh sb="70" eb="73">
      <t>セイキュウショ</t>
    </rPh>
    <rPh sb="74" eb="76">
      <t>カクニン</t>
    </rPh>
    <rPh sb="78" eb="79">
      <t>ネガ</t>
    </rPh>
    <phoneticPr fontId="1"/>
  </si>
  <si>
    <t>(注)</t>
    <rPh sb="1" eb="2">
      <t>チュウ</t>
    </rPh>
    <phoneticPr fontId="1"/>
  </si>
  <si>
    <t>イベント時の来場者数、車の台数、催事の規模（イベントカー、キッチンカー数他）、展示場内での、直火等の取扱い、駐車場整理員要否、他のイベントが同時に開催されている場合の対応等、事前に対応を打ち合わせるために、提出していただきます。</t>
    <rPh sb="4" eb="5">
      <t>ジ</t>
    </rPh>
    <rPh sb="6" eb="9">
      <t>ライジョウシャ</t>
    </rPh>
    <rPh sb="9" eb="10">
      <t>スウ</t>
    </rPh>
    <rPh sb="11" eb="12">
      <t>クルマ</t>
    </rPh>
    <rPh sb="13" eb="15">
      <t>ダイスウ</t>
    </rPh>
    <rPh sb="16" eb="18">
      <t>サイジ</t>
    </rPh>
    <rPh sb="19" eb="21">
      <t>キボ</t>
    </rPh>
    <rPh sb="35" eb="36">
      <t>スウ</t>
    </rPh>
    <rPh sb="36" eb="37">
      <t>ホカ</t>
    </rPh>
    <rPh sb="39" eb="42">
      <t>テンジジョウ</t>
    </rPh>
    <rPh sb="42" eb="43">
      <t>ナイ</t>
    </rPh>
    <rPh sb="46" eb="48">
      <t>ジカビ</t>
    </rPh>
    <rPh sb="48" eb="49">
      <t>トウ</t>
    </rPh>
    <rPh sb="50" eb="52">
      <t>トリアツカ</t>
    </rPh>
    <rPh sb="54" eb="57">
      <t>チュウシャジョウ</t>
    </rPh>
    <rPh sb="57" eb="59">
      <t>セイリ</t>
    </rPh>
    <rPh sb="59" eb="60">
      <t>イン</t>
    </rPh>
    <rPh sb="60" eb="62">
      <t>ヨウヒ</t>
    </rPh>
    <rPh sb="63" eb="64">
      <t>ホカ</t>
    </rPh>
    <rPh sb="70" eb="72">
      <t>ドウジ</t>
    </rPh>
    <rPh sb="73" eb="75">
      <t>カイサイ</t>
    </rPh>
    <rPh sb="80" eb="82">
      <t>バアイ</t>
    </rPh>
    <rPh sb="83" eb="85">
      <t>タイオウ</t>
    </rPh>
    <rPh sb="85" eb="86">
      <t>トウ</t>
    </rPh>
    <rPh sb="87" eb="89">
      <t>ジゼン</t>
    </rPh>
    <rPh sb="90" eb="92">
      <t>タイオウ</t>
    </rPh>
    <rPh sb="93" eb="94">
      <t>ウ</t>
    </rPh>
    <rPh sb="95" eb="96">
      <t>ア</t>
    </rPh>
    <rPh sb="103" eb="105">
      <t>テイシュツ</t>
    </rPh>
    <phoneticPr fontId="1"/>
  </si>
  <si>
    <t>仮予約後の１０日以内に本利用許可申請書の提出がない場合は、仮予約が取消される場合があります。</t>
    <rPh sb="0" eb="1">
      <t>カリ</t>
    </rPh>
    <rPh sb="1" eb="3">
      <t>ヨヤク</t>
    </rPh>
    <rPh sb="3" eb="4">
      <t>ゴ</t>
    </rPh>
    <rPh sb="7" eb="8">
      <t>ニチ</t>
    </rPh>
    <rPh sb="8" eb="10">
      <t>イナイ</t>
    </rPh>
    <rPh sb="11" eb="12">
      <t>ホン</t>
    </rPh>
    <rPh sb="12" eb="14">
      <t>リヨウ</t>
    </rPh>
    <rPh sb="14" eb="16">
      <t>キョカ</t>
    </rPh>
    <rPh sb="16" eb="19">
      <t>シンセイショ</t>
    </rPh>
    <rPh sb="20" eb="22">
      <t>テイシュツ</t>
    </rPh>
    <rPh sb="25" eb="27">
      <t>バアイ</t>
    </rPh>
    <rPh sb="29" eb="32">
      <t>カリヨヤク</t>
    </rPh>
    <rPh sb="33" eb="35">
      <t>トリケシ</t>
    </rPh>
    <rPh sb="38" eb="40">
      <t>バアイ</t>
    </rPh>
    <phoneticPr fontId="1"/>
  </si>
  <si>
    <t>利用許可申請書に入力いただいた住所他の情報は以下の、「②利用計画打合表」「③防災計画書」「④ＨＰ掲載申込書」の同項目とリンクしますので、個々での入力は不要になります。
その為、入力した情報の変更は「①利用許可申請書」にて変更お願いします。</t>
    <rPh sb="0" eb="2">
      <t>リヨウ</t>
    </rPh>
    <rPh sb="2" eb="4">
      <t>キョカ</t>
    </rPh>
    <rPh sb="15" eb="17">
      <t>ジュウショ</t>
    </rPh>
    <rPh sb="16" eb="17">
      <t>ホカ</t>
    </rPh>
    <rPh sb="18" eb="20">
      <t>ジョウホウ</t>
    </rPh>
    <rPh sb="27" eb="29">
      <t>リヨウ</t>
    </rPh>
    <rPh sb="29" eb="31">
      <t>ケイカク</t>
    </rPh>
    <rPh sb="31" eb="32">
      <t>ショ</t>
    </rPh>
    <rPh sb="32" eb="34">
      <t>ウチアワ</t>
    </rPh>
    <rPh sb="34" eb="35">
      <t>ヒョウ</t>
    </rPh>
    <rPh sb="42" eb="43">
      <t>ショ</t>
    </rPh>
    <rPh sb="47" eb="49">
      <t>ケイサイ</t>
    </rPh>
    <rPh sb="49" eb="52">
      <t>モウシコミショ</t>
    </rPh>
    <rPh sb="54" eb="55">
      <t>ドウ</t>
    </rPh>
    <rPh sb="67" eb="69">
      <t>ココ</t>
    </rPh>
    <rPh sb="71" eb="73">
      <t>ニュウリョク</t>
    </rPh>
    <rPh sb="74" eb="76">
      <t>フヨウ</t>
    </rPh>
    <rPh sb="94" eb="96">
      <t>ヘンコウ</t>
    </rPh>
    <rPh sb="99" eb="101">
      <t>リヨウ</t>
    </rPh>
    <rPh sb="101" eb="103">
      <t>キョカ</t>
    </rPh>
    <rPh sb="103" eb="106">
      <t>シンセイショ</t>
    </rPh>
    <rPh sb="109" eb="111">
      <t>ヘンコウ</t>
    </rPh>
    <rPh sb="112" eb="113">
      <t>ネガ</t>
    </rPh>
    <phoneticPr fontId="1"/>
  </si>
  <si>
    <t>2025年1月</t>
    <phoneticPr fontId="1"/>
  </si>
  <si>
    <t>※利用料金は、高い方が優先します（催事と据置に〇を付けたら催事料金になります）
※展示場の利用料は、前納ですので、利用許可書と同時に請求書を発行いたします。</t>
    <rPh sb="1" eb="3">
      <t>リヨウ</t>
    </rPh>
    <rPh sb="3" eb="5">
      <t>リョウキン</t>
    </rPh>
    <rPh sb="7" eb="8">
      <t>タカ</t>
    </rPh>
    <rPh sb="9" eb="10">
      <t>ホウ</t>
    </rPh>
    <rPh sb="11" eb="13">
      <t>ユウセン</t>
    </rPh>
    <rPh sb="17" eb="19">
      <t>サイジ</t>
    </rPh>
    <rPh sb="20" eb="22">
      <t>スエオキ</t>
    </rPh>
    <rPh sb="25" eb="26">
      <t>ツ</t>
    </rPh>
    <rPh sb="29" eb="31">
      <t>サイジ</t>
    </rPh>
    <rPh sb="31" eb="33">
      <t>リョウキン</t>
    </rPh>
    <rPh sb="41" eb="44">
      <t>テンジジョウ</t>
    </rPh>
    <rPh sb="45" eb="47">
      <t>リヨウ</t>
    </rPh>
    <rPh sb="47" eb="48">
      <t>リョウ</t>
    </rPh>
    <rPh sb="50" eb="52">
      <t>ゼンノウ</t>
    </rPh>
    <rPh sb="57" eb="59">
      <t>リヨウ</t>
    </rPh>
    <rPh sb="59" eb="62">
      <t>キョカショ</t>
    </rPh>
    <rPh sb="63" eb="65">
      <t>ドウジ</t>
    </rPh>
    <rPh sb="66" eb="69">
      <t>セイキュウショ</t>
    </rPh>
    <rPh sb="70" eb="72">
      <t>ハッコウ</t>
    </rPh>
    <phoneticPr fontId="1"/>
  </si>
  <si>
    <t>浜松市総合産業展示館展示場をご利用希望の場合は、下記の(利用許可の条件)をご確認のうえ、最後のチェック欄に「✓」をしていただき利用許可申請書と合わせて提出をお願いします</t>
    <rPh sb="9" eb="10">
      <t>カン</t>
    </rPh>
    <rPh sb="10" eb="13">
      <t>テンジジョウ</t>
    </rPh>
    <rPh sb="15" eb="17">
      <t>リヨウ</t>
    </rPh>
    <rPh sb="17" eb="19">
      <t>キボウ</t>
    </rPh>
    <rPh sb="20" eb="22">
      <t>バアイ</t>
    </rPh>
    <rPh sb="24" eb="26">
      <t>カキ</t>
    </rPh>
    <rPh sb="28" eb="30">
      <t>リヨウ</t>
    </rPh>
    <rPh sb="30" eb="32">
      <t>キョカ</t>
    </rPh>
    <rPh sb="33" eb="35">
      <t>ジョウケン</t>
    </rPh>
    <rPh sb="38" eb="40">
      <t>カクニン</t>
    </rPh>
    <rPh sb="44" eb="46">
      <t>サイゴ</t>
    </rPh>
    <rPh sb="51" eb="52">
      <t>ラン</t>
    </rPh>
    <rPh sb="63" eb="65">
      <t>リヨウ</t>
    </rPh>
    <rPh sb="65" eb="67">
      <t>キョカ</t>
    </rPh>
    <rPh sb="67" eb="70">
      <t>シンセイショ</t>
    </rPh>
    <rPh sb="71" eb="72">
      <t>ア</t>
    </rPh>
    <rPh sb="75" eb="77">
      <t>テイシュツ</t>
    </rPh>
    <rPh sb="79" eb="80">
      <t>ネガ</t>
    </rPh>
    <phoneticPr fontId="1"/>
  </si>
  <si>
    <t xml:space="preserve">本ファイルは、展示場の「①利用許可申請書」「②利用計画打合表」「③防災計画書」「④HP掲載申込書」の、４種類の書類がセットになっています。
本ファイルで「利用許可申請書」をご提出された場合は、今まで、利用許可書と同時に送付していました「利用計画打合表」「防災計画書」「HP掲載申込書」の原紙は送付いたしません。
</t>
    <rPh sb="6" eb="9">
      <t>テンジジョウ</t>
    </rPh>
    <rPh sb="14" eb="16">
      <t>キョカ</t>
    </rPh>
    <rPh sb="16" eb="19">
      <t>シンセイショ</t>
    </rPh>
    <rPh sb="24" eb="26">
      <t>ケイカク</t>
    </rPh>
    <rPh sb="26" eb="28">
      <t>ウチアワ</t>
    </rPh>
    <rPh sb="28" eb="29">
      <t>ヒョウ</t>
    </rPh>
    <rPh sb="34" eb="36">
      <t>ケイカク</t>
    </rPh>
    <rPh sb="36" eb="37">
      <t>ショ</t>
    </rPh>
    <rPh sb="42" eb="44">
      <t>ケイサイ</t>
    </rPh>
    <rPh sb="44" eb="46">
      <t>モウシコミ</t>
    </rPh>
    <rPh sb="46" eb="47">
      <t>ショ</t>
    </rPh>
    <rPh sb="51" eb="53">
      <t>シュルイ</t>
    </rPh>
    <rPh sb="54" eb="56">
      <t>ショルイ</t>
    </rPh>
    <rPh sb="70" eb="71">
      <t>ホン</t>
    </rPh>
    <rPh sb="77" eb="79">
      <t>リヨウ</t>
    </rPh>
    <rPh sb="79" eb="81">
      <t>キョカ</t>
    </rPh>
    <rPh sb="81" eb="84">
      <t>シンセイショ</t>
    </rPh>
    <rPh sb="87" eb="89">
      <t>テイシュツ</t>
    </rPh>
    <rPh sb="92" eb="94">
      <t>バアイ</t>
    </rPh>
    <rPh sb="96" eb="97">
      <t>イマ</t>
    </rPh>
    <rPh sb="100" eb="102">
      <t>リヨウ</t>
    </rPh>
    <rPh sb="102" eb="104">
      <t>キョカ</t>
    </rPh>
    <rPh sb="104" eb="105">
      <t>ショ</t>
    </rPh>
    <rPh sb="106" eb="108">
      <t>ドウジ</t>
    </rPh>
    <rPh sb="109" eb="111">
      <t>ソウフ</t>
    </rPh>
    <rPh sb="143" eb="145">
      <t>ゲンシ</t>
    </rPh>
    <rPh sb="146" eb="148">
      <t>ソウフ</t>
    </rPh>
    <phoneticPr fontId="1"/>
  </si>
  <si>
    <t>✓</t>
  </si>
  <si>
    <t>浜松市総合産業展示館（利用許可の条件）を遵守し利用申請します</t>
    <rPh sb="0" eb="3">
      <t>ハママツシ</t>
    </rPh>
    <rPh sb="3" eb="5">
      <t>ソウゴウ</t>
    </rPh>
    <rPh sb="5" eb="10">
      <t>サンギョウテンジカン</t>
    </rPh>
    <rPh sb="11" eb="13">
      <t>リヨウ</t>
    </rPh>
    <rPh sb="13" eb="15">
      <t>キョカ</t>
    </rPh>
    <rPh sb="16" eb="18">
      <t>ジョウケン</t>
    </rPh>
    <rPh sb="20" eb="22">
      <t>ジュンシュ</t>
    </rPh>
    <rPh sb="23" eb="25">
      <t>リヨウ</t>
    </rPh>
    <rPh sb="25" eb="27">
      <t>シンセイ</t>
    </rPh>
    <phoneticPr fontId="1"/>
  </si>
  <si>
    <t>※利用時間帯別に○を入力してください</t>
    <rPh sb="1" eb="3">
      <t>リヨウ</t>
    </rPh>
    <rPh sb="3" eb="5">
      <t>ジカン</t>
    </rPh>
    <rPh sb="5" eb="6">
      <t>タイ</t>
    </rPh>
    <rPh sb="6" eb="7">
      <t>ベツ</t>
    </rPh>
    <rPh sb="10" eb="12">
      <t>ニュウリョク</t>
    </rPh>
    <phoneticPr fontId="1"/>
  </si>
  <si>
    <t>催事の３０日前までに、必要事項を記入のうえ、提出をお願いします。</t>
    <rPh sb="0" eb="2">
      <t>サイジ</t>
    </rPh>
    <rPh sb="5" eb="6">
      <t>ニチ</t>
    </rPh>
    <rPh sb="6" eb="7">
      <t>マエ</t>
    </rPh>
    <rPh sb="11" eb="13">
      <t>ヒツヨウ</t>
    </rPh>
    <rPh sb="13" eb="15">
      <t>ジコウ</t>
    </rPh>
    <rPh sb="16" eb="18">
      <t>キニュウ</t>
    </rPh>
    <rPh sb="22" eb="24">
      <t>テイシュツ</t>
    </rPh>
    <rPh sb="26" eb="27">
      <t>ネガ</t>
    </rPh>
    <phoneticPr fontId="1"/>
  </si>
  <si>
    <t>原則として産業展示館へ持参し、担当者と打合せをお願いします。</t>
    <rPh sb="0" eb="1">
      <t>ゲンソク</t>
    </rPh>
    <rPh sb="4" eb="6">
      <t>サンギョウ</t>
    </rPh>
    <rPh sb="5" eb="8">
      <t>テンジカン</t>
    </rPh>
    <rPh sb="9" eb="11">
      <t>ジサン</t>
    </rPh>
    <rPh sb="13" eb="15">
      <t>タントウ</t>
    </rPh>
    <rPh sb="15" eb="16">
      <t>シャ</t>
    </rPh>
    <rPh sb="17" eb="19">
      <t>ウチアワ</t>
    </rPh>
    <rPh sb="22" eb="23">
      <t>ネガ</t>
    </rPh>
    <phoneticPr fontId="1"/>
  </si>
  <si>
    <t>当館HPの「近日のイベント情報」欄に掲載ご希望であれば「④HP掲載申込書」の提出をお願いします。</t>
    <rPh sb="31" eb="33">
      <t>ケイサイ</t>
    </rPh>
    <rPh sb="33" eb="36">
      <t>モウシコミショ</t>
    </rPh>
    <rPh sb="38" eb="40">
      <t>テイシュツ</t>
    </rPh>
    <rPh sb="42" eb="43">
      <t>ネガ</t>
    </rPh>
    <phoneticPr fontId="1"/>
  </si>
  <si>
    <t>当館のHPをご確認のうえ、最初に「①利用許可申請書」の提出をお願いします。
なお、利用許可申請書を提出していただいた後、当館より「利用許可書」が発行されますと展示場の利用契約となりますので、利用許可書発行以降に利用取消をされても、キャンセル料が発生いたします。
また、令和7年1月より、「①利用許可申請書」ご提出時に、（利用許可の条件）を確認していただき、チェックを入れていただくようになりました。</t>
    <rPh sb="12" eb="14">
      <t>サイショ</t>
    </rPh>
    <rPh sb="17" eb="19">
      <t>リヨウ</t>
    </rPh>
    <rPh sb="19" eb="24">
      <t>キョカシンセイショ</t>
    </rPh>
    <rPh sb="26" eb="28">
      <t>テイシュツ</t>
    </rPh>
    <rPh sb="30" eb="31">
      <t>ネガ</t>
    </rPh>
    <rPh sb="48" eb="50">
      <t>テイシュツ</t>
    </rPh>
    <rPh sb="58" eb="59">
      <t>アト</t>
    </rPh>
    <rPh sb="82" eb="84">
      <t>リヨウ</t>
    </rPh>
    <rPh sb="84" eb="86">
      <t>ケイヤク</t>
    </rPh>
    <rPh sb="104" eb="106">
      <t>リヨウ</t>
    </rPh>
    <rPh sb="106" eb="108">
      <t>トリケシ</t>
    </rPh>
    <rPh sb="120" eb="121">
      <t>リョウ</t>
    </rPh>
    <rPh sb="121" eb="123">
      <t>ハッセイ</t>
    </rPh>
    <rPh sb="134" eb="136">
      <t>レイワ</t>
    </rPh>
    <rPh sb="137" eb="138">
      <t>ネン</t>
    </rPh>
    <rPh sb="139" eb="140">
      <t>ガツ</t>
    </rPh>
    <rPh sb="145" eb="147">
      <t>リヨウ</t>
    </rPh>
    <rPh sb="147" eb="149">
      <t>キョカ</t>
    </rPh>
    <rPh sb="149" eb="152">
      <t>シンセイショ</t>
    </rPh>
    <rPh sb="154" eb="156">
      <t>テイシュツ</t>
    </rPh>
    <rPh sb="156" eb="157">
      <t>ジ</t>
    </rPh>
    <rPh sb="160" eb="162">
      <t>リヨウ</t>
    </rPh>
    <rPh sb="162" eb="164">
      <t>キョカ</t>
    </rPh>
    <rPh sb="165" eb="167">
      <t>ジョウケン</t>
    </rPh>
    <rPh sb="169" eb="171">
      <t>カクニン</t>
    </rPh>
    <rPh sb="183" eb="184">
      <t>イ</t>
    </rPh>
    <phoneticPr fontId="1"/>
  </si>
  <si>
    <t>提出方法は、メールに添付するか、印刷後FAXまたは持参でも可能です。（手書きでも可）</t>
    <rPh sb="1" eb="3">
      <t>ホウホウ</t>
    </rPh>
    <rPh sb="8" eb="10">
      <t>テンプ</t>
    </rPh>
    <rPh sb="15" eb="17">
      <t>インサツ</t>
    </rPh>
    <rPh sb="17" eb="18">
      <t>ゴ</t>
    </rPh>
    <rPh sb="21" eb="22">
      <t>マタ</t>
    </rPh>
    <rPh sb="24" eb="26">
      <t>ジサン</t>
    </rPh>
    <rPh sb="28" eb="30">
      <t>カノウ</t>
    </rPh>
    <rPh sb="34" eb="36">
      <t>テガ</t>
    </rPh>
    <rPh sb="39" eb="40">
      <t>カ</t>
    </rPh>
    <phoneticPr fontId="1"/>
  </si>
  <si>
    <t>本利用許可申請書は電話または来館等にて空き情報を確認して仮予約をしたあと、１０日以内に提出をお願いします。</t>
    <rPh sb="0" eb="1">
      <t>ホン</t>
    </rPh>
    <rPh sb="1" eb="3">
      <t>リヨウ</t>
    </rPh>
    <rPh sb="3" eb="5">
      <t>キョカ</t>
    </rPh>
    <rPh sb="5" eb="8">
      <t>シンセイショ</t>
    </rPh>
    <rPh sb="9" eb="10">
      <t>デンワ</t>
    </rPh>
    <rPh sb="14" eb="16">
      <t>ライカン</t>
    </rPh>
    <rPh sb="16" eb="17">
      <t>トウ</t>
    </rPh>
    <rPh sb="20" eb="22">
      <t>ジョウホウ</t>
    </rPh>
    <rPh sb="23" eb="25">
      <t>カクニン</t>
    </rPh>
    <rPh sb="28" eb="29">
      <t>カリ</t>
    </rPh>
    <rPh sb="29" eb="31">
      <t>ヨヤク</t>
    </rPh>
    <rPh sb="39" eb="40">
      <t>ニチ</t>
    </rPh>
    <rPh sb="40" eb="42">
      <t>イナイ</t>
    </rPh>
    <rPh sb="43" eb="45">
      <t>テイシュツ</t>
    </rPh>
    <rPh sb="47" eb="48">
      <t>ネガ</t>
    </rPh>
    <phoneticPr fontId="1"/>
  </si>
  <si>
    <t>以下の書類は、催事の前にご提出願います。</t>
    <rPh sb="0" eb="2">
      <t>イカ</t>
    </rPh>
    <rPh sb="3" eb="5">
      <t>ショルイ</t>
    </rPh>
    <rPh sb="7" eb="9">
      <t>サイジ</t>
    </rPh>
    <rPh sb="10" eb="11">
      <t>マエ</t>
    </rPh>
    <rPh sb="13" eb="15">
      <t>テイシュツ</t>
    </rPh>
    <rPh sb="15" eb="16">
      <t>ネガ</t>
    </rPh>
    <phoneticPr fontId="1"/>
  </si>
  <si>
    <t>「①利用許可申請書」に記載されている項目と同一の内容はリンクしていますので、修正は「①利用許可申請書」でおこなってください。</t>
    <rPh sb="1" eb="3">
      <t>リヨウ</t>
    </rPh>
    <rPh sb="3" eb="5">
      <t>キョカ</t>
    </rPh>
    <rPh sb="5" eb="8">
      <t>シンセイショ</t>
    </rPh>
    <rPh sb="11" eb="13">
      <t>キサイ</t>
    </rPh>
    <rPh sb="18" eb="20">
      <t>コウモク</t>
    </rPh>
    <rPh sb="21" eb="23">
      <t>ドウイツ</t>
    </rPh>
    <rPh sb="24" eb="26">
      <t>ナイヨウ</t>
    </rPh>
    <rPh sb="38" eb="40">
      <t>シュウセイ</t>
    </rPh>
    <rPh sb="43" eb="47">
      <t>リヨウキョカ</t>
    </rPh>
    <rPh sb="47" eb="50">
      <t>シンセイショ</t>
    </rPh>
    <phoneticPr fontId="1"/>
  </si>
  <si>
    <t>避難口の確保、避難時の導線の確保の有無等を確認するために、会場内のレイアウト図の提出をお願します。レイアウトのフォーマット図は任意です。展示場の寸法は、ホームページに掲載してあります。
また、屋外にキッチンカー・イベント車両・フードコートなどを設置しようとする場合も屋外レイアウト図の提出をお願いします。</t>
    <rPh sb="0" eb="2">
      <t>ヒナングチ</t>
    </rPh>
    <rPh sb="3" eb="5">
      <t>カクホ</t>
    </rPh>
    <rPh sb="6" eb="9">
      <t>ヒナンジ</t>
    </rPh>
    <rPh sb="10" eb="12">
      <t>ドウセン</t>
    </rPh>
    <rPh sb="13" eb="15">
      <t>カクホ</t>
    </rPh>
    <rPh sb="16" eb="18">
      <t>ウム</t>
    </rPh>
    <rPh sb="19" eb="20">
      <t>トウ</t>
    </rPh>
    <rPh sb="20" eb="22">
      <t>カクニン</t>
    </rPh>
    <rPh sb="28" eb="30">
      <t>カイジョウ</t>
    </rPh>
    <rPh sb="30" eb="31">
      <t>ナイ</t>
    </rPh>
    <rPh sb="37" eb="38">
      <t>ズ</t>
    </rPh>
    <rPh sb="39" eb="41">
      <t>テイシュツ</t>
    </rPh>
    <rPh sb="43" eb="44">
      <t>ネガイ</t>
    </rPh>
    <rPh sb="61" eb="62">
      <t>ズ</t>
    </rPh>
    <rPh sb="63" eb="65">
      <t>ニンイ</t>
    </rPh>
    <rPh sb="68" eb="71">
      <t>テンジジョウ</t>
    </rPh>
    <rPh sb="72" eb="74">
      <t>スンポウ</t>
    </rPh>
    <rPh sb="83" eb="85">
      <t>ケイサイ</t>
    </rPh>
    <rPh sb="96" eb="98">
      <t>オクガイ</t>
    </rPh>
    <rPh sb="110" eb="112">
      <t>シャリョウ</t>
    </rPh>
    <phoneticPr fontId="1"/>
  </si>
  <si>
    <t>④HP掲載申込書（希望のみ）</t>
    <rPh sb="3" eb="5">
      <t>ケイサイ</t>
    </rPh>
    <rPh sb="5" eb="8">
      <t>モウシコミショ</t>
    </rPh>
    <rPh sb="9" eb="11">
      <t>キボウ</t>
    </rPh>
    <phoneticPr fontId="1"/>
  </si>
  <si>
    <t>⑤会場レイアウト図（必須）</t>
    <rPh sb="1" eb="3">
      <t>カイジョウ</t>
    </rPh>
    <rPh sb="8" eb="9">
      <t>ズ</t>
    </rPh>
    <rPh sb="10" eb="12">
      <t>ヒッス</t>
    </rPh>
    <phoneticPr fontId="1"/>
  </si>
  <si>
    <t>利用許可申請書受付後、１０日以内に利用許可書と展示場利用の請求書を送付いたします。
請求書は、予納金３０％分と、残金７０％分の２通発行いたします。
３０％分は、発行後約３０日以内、残金分については、催事６０日前までにお願いします。
３０％分と７０％分とも支払期日を記載しております。
利用許可申請書提出から催事日までが、６０日以内であれば、全額の請求書を発行いたします。なお、支払期日までに納付が確認されない場合は、利用許可が取消されることがあります。</t>
    <rPh sb="0" eb="2">
      <t>リヨウ</t>
    </rPh>
    <rPh sb="2" eb="4">
      <t>キョカ</t>
    </rPh>
    <rPh sb="4" eb="6">
      <t>シンセイショ</t>
    </rPh>
    <rPh sb="6" eb="9">
      <t>ウケツケゴ</t>
    </rPh>
    <rPh sb="12" eb="13">
      <t>ニチ</t>
    </rPh>
    <rPh sb="13" eb="15">
      <t>イナイ</t>
    </rPh>
    <rPh sb="32" eb="34">
      <t>ソウフ</t>
    </rPh>
    <rPh sb="42" eb="45">
      <t>セイキュウショ</t>
    </rPh>
    <rPh sb="47" eb="50">
      <t>ヨノウキン</t>
    </rPh>
    <rPh sb="53" eb="54">
      <t>ブン</t>
    </rPh>
    <rPh sb="56" eb="58">
      <t>ザンキン</t>
    </rPh>
    <rPh sb="61" eb="62">
      <t>ブン</t>
    </rPh>
    <rPh sb="64" eb="65">
      <t>ツウ</t>
    </rPh>
    <rPh sb="65" eb="67">
      <t>ハッコウ</t>
    </rPh>
    <rPh sb="77" eb="78">
      <t>ブン</t>
    </rPh>
    <rPh sb="80" eb="82">
      <t>ハッコウ</t>
    </rPh>
    <rPh sb="82" eb="83">
      <t>ゴ</t>
    </rPh>
    <rPh sb="83" eb="84">
      <t>ヤク</t>
    </rPh>
    <rPh sb="86" eb="87">
      <t>ニチ</t>
    </rPh>
    <rPh sb="87" eb="89">
      <t>イナイ</t>
    </rPh>
    <rPh sb="90" eb="92">
      <t>ザンキン</t>
    </rPh>
    <rPh sb="92" eb="93">
      <t>ブン</t>
    </rPh>
    <rPh sb="99" eb="101">
      <t>サイジ</t>
    </rPh>
    <rPh sb="103" eb="104">
      <t>ニチ</t>
    </rPh>
    <rPh sb="104" eb="105">
      <t>マエ</t>
    </rPh>
    <rPh sb="109" eb="110">
      <t>ネガ</t>
    </rPh>
    <rPh sb="119" eb="120">
      <t>ブン</t>
    </rPh>
    <rPh sb="124" eb="125">
      <t>ブン</t>
    </rPh>
    <rPh sb="127" eb="129">
      <t>シハラ</t>
    </rPh>
    <rPh sb="129" eb="131">
      <t>キジツ</t>
    </rPh>
    <rPh sb="132" eb="134">
      <t>キサイ</t>
    </rPh>
    <rPh sb="142" eb="144">
      <t>リヨウ</t>
    </rPh>
    <rPh sb="144" eb="146">
      <t>キョカ</t>
    </rPh>
    <rPh sb="146" eb="149">
      <t>シンセイショ</t>
    </rPh>
    <rPh sb="149" eb="151">
      <t>テイシュツ</t>
    </rPh>
    <rPh sb="153" eb="155">
      <t>サイジ</t>
    </rPh>
    <rPh sb="155" eb="156">
      <t>ビ</t>
    </rPh>
    <rPh sb="162" eb="163">
      <t>ニチ</t>
    </rPh>
    <rPh sb="163" eb="165">
      <t>イナイ</t>
    </rPh>
    <rPh sb="170" eb="172">
      <t>ゼンガク</t>
    </rPh>
    <rPh sb="173" eb="176">
      <t>セイキュウショ</t>
    </rPh>
    <rPh sb="177" eb="179">
      <t>ハッコウ</t>
    </rPh>
    <rPh sb="188" eb="190">
      <t>シハラ</t>
    </rPh>
    <rPh sb="190" eb="192">
      <t>キジツ</t>
    </rPh>
    <rPh sb="195" eb="197">
      <t>ノウフ</t>
    </rPh>
    <rPh sb="198" eb="200">
      <t>カクニン</t>
    </rPh>
    <rPh sb="204" eb="206">
      <t>バアイ</t>
    </rPh>
    <rPh sb="208" eb="210">
      <t>リヨウ</t>
    </rPh>
    <rPh sb="210" eb="212">
      <t>キョカ</t>
    </rPh>
    <rPh sb="213" eb="215">
      <t>トリケシ</t>
    </rPh>
    <phoneticPr fontId="1"/>
  </si>
  <si>
    <t>使用期間中に展示品等の盗難、火災、損傷、その他事故が発生した場合、当館で加入している保険の範囲以外の物については、一切責任を負いませんので必要な対策を講じてください。貴重品は各自で管理してください。</t>
    <phoneticPr fontId="1"/>
  </si>
  <si>
    <t>施設や設備を損傷、汚損しないように十分注意し、利用後は、貸出前の状態（原状復帰）にしてください。</t>
    <rPh sb="35" eb="36">
      <t>ゲン</t>
    </rPh>
    <phoneticPr fontId="1"/>
  </si>
  <si>
    <t>使用期間中に展示品等の盗難、火災、損傷、その他事故が発生した場合、当館で加入している保険の範囲以外の物については、一切責任を負いませんので必要な対策を講じてください。貴重品は各自で管理してください。</t>
    <phoneticPr fontId="1"/>
  </si>
  <si>
    <t>使用料については、利用許可書発行から約30日後までに、当該使用料の３割を予納金として納付するものとし、利用日の６０日前までに残額を納付していただきます。なお、支払期日までに納付が確認されない場合は、利用許可が取消されることがあります。</t>
    <phoneticPr fontId="1"/>
  </si>
  <si>
    <t>イベント時に、災害等が発生した場合に、主催者様で通報連絡・避難誘導等をしていただく担当者をご記入して提出していただきます。</t>
    <rPh sb="4" eb="5">
      <t>ジ</t>
    </rPh>
    <rPh sb="7" eb="9">
      <t>サイガイ</t>
    </rPh>
    <rPh sb="9" eb="10">
      <t>トウ</t>
    </rPh>
    <rPh sb="11" eb="13">
      <t>ハッセイ</t>
    </rPh>
    <rPh sb="15" eb="17">
      <t>バアイ</t>
    </rPh>
    <rPh sb="19" eb="22">
      <t>シュサイシャ</t>
    </rPh>
    <rPh sb="22" eb="23">
      <t>サマ</t>
    </rPh>
    <rPh sb="24" eb="26">
      <t>ツウホウ</t>
    </rPh>
    <rPh sb="26" eb="28">
      <t>レンラク</t>
    </rPh>
    <rPh sb="29" eb="31">
      <t>ヒナン</t>
    </rPh>
    <rPh sb="31" eb="33">
      <t>ユウドウ</t>
    </rPh>
    <rPh sb="33" eb="34">
      <t>トウ</t>
    </rPh>
    <rPh sb="41" eb="44">
      <t>タントウシャ</t>
    </rPh>
    <rPh sb="46" eb="48">
      <t>キニュウ</t>
    </rPh>
    <rPh sb="50" eb="52">
      <t>テイシュツ</t>
    </rPh>
    <phoneticPr fontId="1"/>
  </si>
  <si>
    <t>催事の１４日前までに、提出をお願いします。</t>
    <rPh sb="0" eb="2">
      <t>サイジ</t>
    </rPh>
    <rPh sb="5" eb="6">
      <t>ニチ</t>
    </rPh>
    <rPh sb="6" eb="7">
      <t>マエ</t>
    </rPh>
    <rPh sb="11" eb="13">
      <t>テイシュツ</t>
    </rPh>
    <rPh sb="15" eb="16">
      <t>ネガ</t>
    </rPh>
    <phoneticPr fontId="1"/>
  </si>
  <si>
    <t>契約業者に依頼。後日、主催者様に請求します</t>
    <rPh sb="0" eb="2">
      <t>ケイヤク</t>
    </rPh>
    <rPh sb="2" eb="4">
      <t>ギョウシャ</t>
    </rPh>
    <rPh sb="5" eb="7">
      <t>イライ</t>
    </rPh>
    <rPh sb="8" eb="10">
      <t>ゴジツ</t>
    </rPh>
    <rPh sb="11" eb="14">
      <t>シュサイシャ</t>
    </rPh>
    <rPh sb="14" eb="15">
      <t>サマ</t>
    </rPh>
    <rPh sb="16" eb="18">
      <t>セイキュウ</t>
    </rPh>
    <phoneticPr fontId="1"/>
  </si>
  <si>
    <t>契約業者に依頼。契約業者より請求いたします。</t>
    <rPh sb="0" eb="2">
      <t>ケイヤク</t>
    </rPh>
    <rPh sb="2" eb="4">
      <t>ギョウシャ</t>
    </rPh>
    <rPh sb="5" eb="7">
      <t>イライ</t>
    </rPh>
    <rPh sb="8" eb="10">
      <t>ケイヤク</t>
    </rPh>
    <rPh sb="10" eb="12">
      <t>ギョウシャ</t>
    </rPh>
    <rPh sb="14" eb="16">
      <t>セイキュウ</t>
    </rPh>
    <phoneticPr fontId="1"/>
  </si>
  <si>
    <t>(Instagramも同時掲載）</t>
    <rPh sb="10" eb="12">
      <t>ドウジ</t>
    </rPh>
    <rPh sb="12" eb="14">
      <t>ケイサイ</t>
    </rPh>
    <phoneticPr fontId="1"/>
  </si>
  <si>
    <t>当館にてご予定の御社のイベント内容を、浜松市総合産業展示館のホームページ上のイベント情報欄 ( http://www.santen.biz/ )及び、Instagramに掲載できます。掲載をご希望される場合は、下記の項目に記入の上、メール・FAX等にて申込みください。</t>
    <rPh sb="0" eb="2">
      <t>トウカン</t>
    </rPh>
    <rPh sb="19" eb="21">
      <t>ハママツ</t>
    </rPh>
    <rPh sb="21" eb="22">
      <t>シ</t>
    </rPh>
    <rPh sb="22" eb="24">
      <t>ソウゴウ</t>
    </rPh>
    <rPh sb="24" eb="26">
      <t>サンギョウ</t>
    </rPh>
    <rPh sb="26" eb="29">
      <t>テンジカン</t>
    </rPh>
    <rPh sb="36" eb="37">
      <t>ジョウ</t>
    </rPh>
    <rPh sb="42" eb="44">
      <t>ジョウホウ</t>
    </rPh>
    <rPh sb="44" eb="45">
      <t>ラン</t>
    </rPh>
    <rPh sb="72" eb="73">
      <t>オヨ</t>
    </rPh>
    <rPh sb="85" eb="87">
      <t>ケイサイ</t>
    </rPh>
    <rPh sb="92" eb="94">
      <t>ケイサイ</t>
    </rPh>
    <rPh sb="96" eb="98">
      <t>キボウ</t>
    </rPh>
    <rPh sb="101" eb="103">
      <t>バアイ</t>
    </rPh>
    <rPh sb="105" eb="107">
      <t>カキ</t>
    </rPh>
    <rPh sb="108" eb="110">
      <t>コウモク</t>
    </rPh>
    <rPh sb="111" eb="113">
      <t>キニュウ</t>
    </rPh>
    <rPh sb="114" eb="115">
      <t>ウエ</t>
    </rPh>
    <rPh sb="123" eb="124">
      <t>トウ</t>
    </rPh>
    <rPh sb="126" eb="128">
      <t>モウシコミ</t>
    </rPh>
    <phoneticPr fontId="6"/>
  </si>
  <si>
    <t xml:space="preserve">HP・Instagramへの掲載開始については、開始希望に出来るだけ合わせますが、多少前後する時があります。開始日の連絡をいたしませんので、希望日後にＨＰ・Instagramで確認お願いします。掲載内容についての訂正・削除等があれば、産業展示館へご連絡をお願いします。
</t>
    <rPh sb="14" eb="16">
      <t>ケイサイ</t>
    </rPh>
    <rPh sb="16" eb="18">
      <t>カイシ</t>
    </rPh>
    <rPh sb="24" eb="26">
      <t>カイシ</t>
    </rPh>
    <rPh sb="26" eb="28">
      <t>キボウ</t>
    </rPh>
    <rPh sb="29" eb="31">
      <t>デキ</t>
    </rPh>
    <rPh sb="34" eb="35">
      <t>ア</t>
    </rPh>
    <rPh sb="41" eb="43">
      <t>タショウ</t>
    </rPh>
    <rPh sb="43" eb="45">
      <t>ゼンゴ</t>
    </rPh>
    <rPh sb="47" eb="48">
      <t>トキ</t>
    </rPh>
    <rPh sb="54" eb="56">
      <t>カイシ</t>
    </rPh>
    <rPh sb="56" eb="57">
      <t>ビ</t>
    </rPh>
    <rPh sb="58" eb="60">
      <t>レンラク</t>
    </rPh>
    <rPh sb="70" eb="73">
      <t>キボウビ</t>
    </rPh>
    <rPh sb="73" eb="74">
      <t>ゴ</t>
    </rPh>
    <rPh sb="88" eb="90">
      <t>カクニン</t>
    </rPh>
    <rPh sb="91" eb="92">
      <t>ネガ</t>
    </rPh>
    <rPh sb="97" eb="99">
      <t>ケイサイ</t>
    </rPh>
    <rPh sb="99" eb="101">
      <t>ナイヨウ</t>
    </rPh>
    <rPh sb="106" eb="108">
      <t>テイセイ</t>
    </rPh>
    <rPh sb="109" eb="111">
      <t>サクジョ</t>
    </rPh>
    <rPh sb="111" eb="112">
      <t>トウ</t>
    </rPh>
    <rPh sb="117" eb="119">
      <t>サンギョウ</t>
    </rPh>
    <rPh sb="119" eb="122">
      <t>テンジカン</t>
    </rPh>
    <rPh sb="124" eb="126">
      <t>レンラク</t>
    </rPh>
    <rPh sb="128" eb="129">
      <t>ネガ</t>
    </rPh>
    <phoneticPr fontId="6"/>
  </si>
  <si>
    <t>以降、浜松市総合産業展示館のHP・Instagramでの公開可</t>
    <rPh sb="0" eb="1">
      <t>イコウ</t>
    </rPh>
    <rPh sb="2" eb="5">
      <t>ハママツシ</t>
    </rPh>
    <rPh sb="5" eb="7">
      <t>ソウゴウ</t>
    </rPh>
    <rPh sb="7" eb="9">
      <t>サンギョウ</t>
    </rPh>
    <rPh sb="9" eb="12">
      <t>テンジカン</t>
    </rPh>
    <rPh sb="27" eb="29">
      <t>コウカイ</t>
    </rPh>
    <rPh sb="29" eb="30">
      <t>カ</t>
    </rPh>
    <phoneticPr fontId="6"/>
  </si>
  <si>
    <t>イベント終了後に「催事事例」として、一定期間浜松市総合産業展示館のHP・Instagramに継続して掲載可否</t>
    <rPh sb="4" eb="7">
      <t>シュウリョウゴ</t>
    </rPh>
    <rPh sb="9" eb="11">
      <t>サイジ</t>
    </rPh>
    <rPh sb="11" eb="13">
      <t>ジレイ</t>
    </rPh>
    <rPh sb="18" eb="20">
      <t>イッテイ</t>
    </rPh>
    <rPh sb="20" eb="22">
      <t>キカン</t>
    </rPh>
    <rPh sb="22" eb="25">
      <t>ハママツシ</t>
    </rPh>
    <rPh sb="25" eb="27">
      <t>ソウゴウ</t>
    </rPh>
    <rPh sb="27" eb="29">
      <t>サンギョウ</t>
    </rPh>
    <rPh sb="29" eb="32">
      <t>テンジカン</t>
    </rPh>
    <rPh sb="46" eb="48">
      <t>ケイゾク</t>
    </rPh>
    <rPh sb="50" eb="52">
      <t>ケイサイ</t>
    </rPh>
    <rPh sb="52" eb="54">
      <t>カヒ</t>
    </rPh>
    <phoneticPr fontId="6"/>
  </si>
  <si>
    <t>HP・Instagram掲載
開始時期(月日)</t>
    <rPh sb="12" eb="14">
      <t>ケイサイ</t>
    </rPh>
    <rPh sb="15" eb="17">
      <t>カイシ</t>
    </rPh>
    <rPh sb="17" eb="19">
      <t>ジキ</t>
    </rPh>
    <rPh sb="20" eb="21">
      <t>ツキ</t>
    </rPh>
    <rPh sb="21" eb="22">
      <t>ヒ</t>
    </rPh>
    <phoneticPr fontId="6"/>
  </si>
  <si>
    <t>展示館のHP・Instagramへの
掲載</t>
    <rPh sb="0" eb="2">
      <t>テンジ</t>
    </rPh>
    <rPh sb="2" eb="3">
      <t>カン</t>
    </rPh>
    <rPh sb="19" eb="21">
      <t>ケイサイ</t>
    </rPh>
    <phoneticPr fontId="1"/>
  </si>
  <si>
    <t>利用開始時の14日前までに、産業展示館までご提出をお願いします。</t>
    <rPh sb="0" eb="1">
      <t>リヨウ</t>
    </rPh>
    <rPh sb="1" eb="3">
      <t>カイシ</t>
    </rPh>
    <rPh sb="3" eb="4">
      <t>ジ</t>
    </rPh>
    <rPh sb="8" eb="9">
      <t>マエ</t>
    </rPh>
    <rPh sb="14" eb="16">
      <t>サンギョウ</t>
    </rPh>
    <rPh sb="16" eb="19">
      <t>テンジカン</t>
    </rPh>
    <rPh sb="21" eb="23">
      <t>テイシュツ</t>
    </rPh>
    <rPh sb="25" eb="26">
      <t>ネガ</t>
    </rPh>
    <phoneticPr fontId="1"/>
  </si>
  <si>
    <t>437-0007</t>
  </si>
  <si>
    <t>Ver.2.01</t>
    <phoneticPr fontId="1"/>
  </si>
  <si>
    <t>053-123-4567</t>
    <phoneticPr fontId="1"/>
  </si>
  <si>
    <t>053-123-5678</t>
    <phoneticPr fontId="1"/>
  </si>
  <si>
    <t>053-123-546</t>
    <phoneticPr fontId="1"/>
  </si>
  <si>
    <t>090-0123-4567</t>
    <phoneticPr fontId="1"/>
  </si>
  <si>
    <t>H１８００XL４５０XH７００
第１展示場（１２０台）　第２展示場（１２０台）　第３展示場（１２９台）</t>
    <phoneticPr fontId="1"/>
  </si>
  <si>
    <t>第１展示場（２３０脚）　第２展示場（２００脚）　第３展示場（４５０脚）</t>
    <phoneticPr fontId="1"/>
  </si>
  <si>
    <t>予約したイベントです</t>
    <rPh sb="0" eb="2">
      <t>ヨヤク</t>
    </rPh>
    <phoneticPr fontId="1"/>
  </si>
  <si>
    <t>Ver2.01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</si>
</sst>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月&quot;"/>
    <numFmt numFmtId="177" formatCode="##&quot;日&quot;"/>
    <numFmt numFmtId="178" formatCode="##&quot;時&quot;"/>
    <numFmt numFmtId="179" formatCode="yyyy&quot;年&quot;m&quot;月&quot;d&quot;日&quot;;@"/>
    <numFmt numFmtId="180" formatCode="[$-F800]dddd\,\ mmmm\ dd\,\ yyyy"/>
    <numFmt numFmtId="181" formatCode="##&quot;年&quot;"/>
    <numFmt numFmtId="182" formatCode="m&quot;月&quot;d&quot;日&quot;;@"/>
    <numFmt numFmtId="183" formatCode="#,###&quot;人&quot;"/>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16"/>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font>
    <font>
      <sz val="18"/>
      <color theme="1"/>
      <name val="ＭＳ Ｐゴシック"/>
      <family val="3"/>
      <charset val="128"/>
    </font>
    <font>
      <sz val="12"/>
      <color theme="1"/>
      <name val="ＭＳ Ｐゴシック"/>
      <family val="3"/>
      <charset val="128"/>
    </font>
    <font>
      <sz val="16"/>
      <color theme="1"/>
      <name val="ＭＳ Ｐゴシック"/>
      <family val="3"/>
      <charset val="128"/>
    </font>
    <font>
      <sz val="9"/>
      <color theme="1"/>
      <name val="ＭＳ Ｐゴシック"/>
      <family val="3"/>
      <charset val="128"/>
    </font>
    <font>
      <sz val="20"/>
      <color theme="1"/>
      <name val="ＭＳ Ｐゴシック"/>
      <family val="3"/>
      <charset val="128"/>
    </font>
    <font>
      <b/>
      <sz val="11"/>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20"/>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font>
    <font>
      <sz val="11"/>
      <color theme="0" tint="-0.34998626667073579"/>
      <name val="ＭＳ Ｐゴシック"/>
      <family val="3"/>
      <charset val="128"/>
    </font>
    <font>
      <sz val="20"/>
      <color theme="1"/>
      <name val="ＭＳ Ｐゴシック"/>
      <family val="3"/>
      <charset val="128"/>
      <scheme val="minor"/>
    </font>
    <font>
      <sz val="1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2"/>
      <charset val="128"/>
      <scheme val="minor"/>
    </font>
    <font>
      <sz val="11"/>
      <color rgb="FFFF0000"/>
      <name val="ＭＳ Ｐゴシック"/>
      <family val="2"/>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theme="2"/>
        <bgColor indexed="64"/>
      </patternFill>
    </fill>
    <fill>
      <patternFill patternType="solid">
        <fgColor theme="6" tint="0.79998168889431442"/>
        <bgColor indexed="64"/>
      </patternFill>
    </fill>
  </fills>
  <borders count="129">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auto="1"/>
      </bottom>
      <diagonal/>
    </border>
    <border>
      <left/>
      <right/>
      <top/>
      <bottom style="medium">
        <color indexed="64"/>
      </bottom>
      <diagonal/>
    </border>
    <border>
      <left style="hair">
        <color auto="1"/>
      </left>
      <right style="hair">
        <color auto="1"/>
      </right>
      <top/>
      <bottom style="hair">
        <color auto="1"/>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bottom/>
      <diagonal style="thin">
        <color indexed="64"/>
      </diagonal>
    </border>
    <border diagonalDown="1">
      <left style="thin">
        <color indexed="64"/>
      </left>
      <right style="thin">
        <color indexed="64"/>
      </right>
      <top/>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auto="1"/>
      </top>
      <bottom/>
      <diagonal/>
    </border>
    <border>
      <left/>
      <right/>
      <top style="thin">
        <color rgb="FFFF0000"/>
      </top>
      <bottom style="thin">
        <color rgb="FFFF0000"/>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rgb="FFFF0000"/>
      </left>
      <right/>
      <top/>
      <bottom/>
      <diagonal/>
    </border>
    <border>
      <left/>
      <right style="thin">
        <color rgb="FFFF0000"/>
      </right>
      <top/>
      <bottom/>
      <diagonal/>
    </border>
    <border>
      <left style="thin">
        <color rgb="FFFF0000"/>
      </left>
      <right style="thin">
        <color rgb="FFFF0000"/>
      </right>
      <top style="thin">
        <color rgb="FFFF0000"/>
      </top>
      <bottom/>
      <diagonal/>
    </border>
    <border>
      <left style="thin">
        <color auto="1"/>
      </left>
      <right/>
      <top style="thin">
        <color rgb="FFFF0000"/>
      </top>
      <bottom style="thin">
        <color indexed="64"/>
      </bottom>
      <diagonal/>
    </border>
    <border>
      <left/>
      <right/>
      <top style="medium">
        <color indexed="64"/>
      </top>
      <bottom/>
      <diagonal/>
    </border>
    <border>
      <left style="thin">
        <color indexed="64"/>
      </left>
      <right style="hair">
        <color indexed="64"/>
      </right>
      <top/>
      <bottom style="thin">
        <color indexed="64"/>
      </bottom>
      <diagonal/>
    </border>
    <border>
      <left style="thin">
        <color rgb="FFFF0000"/>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right/>
      <top style="thin">
        <color rgb="FFFF0000"/>
      </top>
      <bottom style="thin">
        <color indexed="64"/>
      </bottom>
      <diagonal/>
    </border>
    <border>
      <left/>
      <right style="thin">
        <color rgb="FFFF0000"/>
      </right>
      <top style="thin">
        <color rgb="FFFF0000"/>
      </top>
      <bottom style="thin">
        <color indexed="64"/>
      </bottom>
      <diagonal/>
    </border>
    <border>
      <left/>
      <right/>
      <top/>
      <bottom style="thin">
        <color rgb="FFFF0000"/>
      </bottom>
      <diagonal/>
    </border>
    <border>
      <left style="hair">
        <color auto="1"/>
      </left>
      <right style="hair">
        <color auto="1"/>
      </right>
      <top style="hair">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0" fontId="2"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36" fillId="0" borderId="0" applyNumberFormat="0" applyFill="0" applyBorder="0" applyAlignment="0" applyProtection="0">
      <alignment vertical="center"/>
    </xf>
  </cellStyleXfs>
  <cellXfs count="575">
    <xf numFmtId="0" fontId="0" fillId="0" borderId="0" xfId="0">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9" fillId="0" borderId="0" xfId="0" quotePrefix="1" applyFont="1" applyAlignment="1">
      <alignment horizontal="center" vertical="center"/>
    </xf>
    <xf numFmtId="0" fontId="8" fillId="0" borderId="0" xfId="0" applyFont="1" applyAlignment="1">
      <alignment horizontal="right" vertical="top"/>
    </xf>
    <xf numFmtId="0" fontId="8" fillId="0" borderId="0" xfId="0" quotePrefix="1" applyFont="1" applyAlignment="1">
      <alignment horizontal="left" vertical="top" wrapText="1"/>
    </xf>
    <xf numFmtId="0" fontId="8" fillId="0" borderId="0" xfId="0" quotePrefix="1" applyFont="1" applyAlignment="1">
      <alignment horizontal="right" vertical="top"/>
    </xf>
    <xf numFmtId="0" fontId="16" fillId="0" borderId="0" xfId="0" quotePrefix="1" applyFont="1" applyAlignment="1">
      <alignment horizontal="left" vertical="center"/>
    </xf>
    <xf numFmtId="0" fontId="0" fillId="0" borderId="0" xfId="0" quotePrefix="1" applyAlignment="1">
      <alignment horizontal="lef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7" fillId="0" borderId="0" xfId="0" applyFont="1">
      <alignment vertical="center"/>
    </xf>
    <xf numFmtId="0" fontId="0" fillId="2" borderId="15" xfId="0" applyFill="1" applyBorder="1">
      <alignment vertical="center"/>
    </xf>
    <xf numFmtId="0" fontId="18" fillId="0" borderId="0" xfId="0" applyFont="1">
      <alignment vertical="center"/>
    </xf>
    <xf numFmtId="0" fontId="0" fillId="2" borderId="43" xfId="0" applyFill="1" applyBorder="1">
      <alignment vertical="center"/>
    </xf>
    <xf numFmtId="0" fontId="19" fillId="0" borderId="0" xfId="0" applyFont="1">
      <alignment vertical="center"/>
    </xf>
    <xf numFmtId="0" fontId="8" fillId="0" borderId="0" xfId="0" quotePrefix="1" applyFont="1" applyAlignment="1">
      <alignment horizontal="left" vertical="center"/>
    </xf>
    <xf numFmtId="0" fontId="0" fillId="0" borderId="0" xfId="0" applyAlignment="1">
      <alignment horizontal="center" vertical="center"/>
    </xf>
    <xf numFmtId="0" fontId="0" fillId="0" borderId="0" xfId="0" applyAlignment="1"/>
    <xf numFmtId="0" fontId="0" fillId="0" borderId="0" xfId="0" applyAlignment="1">
      <alignment horizontal="right" vertical="center"/>
    </xf>
    <xf numFmtId="176" fontId="20" fillId="2" borderId="43" xfId="0" applyNumberFormat="1" applyFont="1" applyFill="1" applyBorder="1" applyAlignment="1" applyProtection="1">
      <alignment horizontal="center" vertical="center" shrinkToFit="1"/>
      <protection locked="0"/>
    </xf>
    <xf numFmtId="177" fontId="20" fillId="2" borderId="43" xfId="0" applyNumberFormat="1" applyFont="1" applyFill="1" applyBorder="1" applyAlignment="1" applyProtection="1">
      <alignment horizontal="center" vertical="center" shrinkToFit="1"/>
      <protection locked="0"/>
    </xf>
    <xf numFmtId="0" fontId="8" fillId="2" borderId="43" xfId="0" quotePrefix="1"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25" fillId="0" borderId="0" xfId="0" quotePrefix="1" applyFont="1" applyAlignment="1">
      <alignment horizontal="left" vertical="center"/>
    </xf>
    <xf numFmtId="0" fontId="12" fillId="0" borderId="0" xfId="0" quotePrefix="1" applyFont="1" applyAlignment="1">
      <alignment horizontal="left" vertical="center"/>
    </xf>
    <xf numFmtId="0" fontId="26" fillId="0" borderId="0" xfId="0" applyFont="1">
      <alignment vertical="center"/>
    </xf>
    <xf numFmtId="0" fontId="25" fillId="0" borderId="0" xfId="0" applyFont="1" applyAlignment="1">
      <alignment horizontal="left" vertical="center"/>
    </xf>
    <xf numFmtId="0" fontId="18" fillId="0" borderId="0" xfId="0" applyFont="1" applyAlignment="1"/>
    <xf numFmtId="0" fontId="0" fillId="0" borderId="2" xfId="0" applyBorder="1" applyAlignment="1">
      <alignment horizontal="center" vertical="center"/>
    </xf>
    <xf numFmtId="0" fontId="18" fillId="0" borderId="15" xfId="0" quotePrefix="1" applyFont="1" applyBorder="1" applyAlignment="1">
      <alignment horizontal="center" vertical="center" wrapText="1"/>
    </xf>
    <xf numFmtId="0" fontId="19" fillId="0" borderId="15" xfId="0" applyFont="1" applyBorder="1" applyAlignment="1">
      <alignment horizontal="center" vertical="center" wrapText="1"/>
    </xf>
    <xf numFmtId="0" fontId="0" fillId="0" borderId="15" xfId="0" quotePrefix="1" applyBorder="1" applyAlignment="1">
      <alignment horizontal="center" vertical="center" wrapText="1"/>
    </xf>
    <xf numFmtId="0" fontId="0" fillId="0" borderId="15" xfId="0" applyBorder="1" applyAlignment="1">
      <alignment horizontal="center" vertical="center" wrapText="1"/>
    </xf>
    <xf numFmtId="0" fontId="0" fillId="0" borderId="68" xfId="0" quotePrefix="1" applyBorder="1" applyAlignment="1">
      <alignment horizontal="center" vertical="center" wrapText="1"/>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6" xfId="0" applyBorder="1" applyAlignment="1">
      <alignment horizontal="center" vertical="center"/>
    </xf>
    <xf numFmtId="0" fontId="27" fillId="2" borderId="77"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7" fillId="2" borderId="37" xfId="0" applyFont="1" applyFill="1" applyBorder="1" applyAlignment="1" applyProtection="1">
      <alignment horizontal="center" vertical="center"/>
      <protection locked="0"/>
    </xf>
    <xf numFmtId="0" fontId="0" fillId="0" borderId="77" xfId="0" applyBorder="1" applyAlignment="1">
      <alignment horizontal="center" vertical="center"/>
    </xf>
    <xf numFmtId="0" fontId="0" fillId="0" borderId="1" xfId="0" applyBorder="1" applyAlignment="1">
      <alignment horizontal="center" vertical="center"/>
    </xf>
    <xf numFmtId="0" fontId="0" fillId="0" borderId="37" xfId="0" applyBorder="1" applyAlignment="1">
      <alignment horizontal="center" vertical="center"/>
    </xf>
    <xf numFmtId="0" fontId="0" fillId="0" borderId="78" xfId="0" applyBorder="1" applyAlignment="1">
      <alignment horizontal="center" vertical="center"/>
    </xf>
    <xf numFmtId="0" fontId="0" fillId="0" borderId="36" xfId="0" applyBorder="1" applyAlignment="1">
      <alignment horizontal="center" vertical="center"/>
    </xf>
    <xf numFmtId="0" fontId="0" fillId="0" borderId="79" xfId="0" applyBorder="1" applyAlignment="1">
      <alignment horizontal="center" vertical="center"/>
    </xf>
    <xf numFmtId="0" fontId="27" fillId="2" borderId="80" xfId="0" applyFont="1" applyFill="1" applyBorder="1" applyAlignment="1" applyProtection="1">
      <alignment horizontal="center" vertical="center"/>
      <protection locked="0"/>
    </xf>
    <xf numFmtId="0" fontId="27" fillId="2" borderId="81" xfId="0" applyFont="1" applyFill="1" applyBorder="1" applyAlignment="1" applyProtection="1">
      <alignment horizontal="center" vertical="center"/>
      <protection locked="0"/>
    </xf>
    <xf numFmtId="0" fontId="27" fillId="2" borderId="82" xfId="0" applyFont="1" applyFill="1" applyBorder="1" applyAlignment="1" applyProtection="1">
      <alignment horizontal="center" vertical="center"/>
      <protection locked="0"/>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72" xfId="0" quotePrefix="1" applyBorder="1" applyAlignment="1">
      <alignment horizontal="center" vertical="center" wrapText="1"/>
    </xf>
    <xf numFmtId="0" fontId="0" fillId="0" borderId="59" xfId="0" quotePrefix="1" applyBorder="1" applyAlignment="1">
      <alignment horizontal="center" vertical="center" wrapText="1"/>
    </xf>
    <xf numFmtId="0" fontId="27" fillId="2" borderId="58" xfId="0" applyFont="1" applyFill="1" applyBorder="1" applyProtection="1">
      <alignment vertical="center"/>
      <protection locked="0"/>
    </xf>
    <xf numFmtId="0" fontId="0" fillId="0" borderId="91" xfId="0" applyBorder="1">
      <alignment vertical="center"/>
    </xf>
    <xf numFmtId="0" fontId="0" fillId="0" borderId="92" xfId="0" applyBorder="1">
      <alignment vertical="center"/>
    </xf>
    <xf numFmtId="0" fontId="0" fillId="0" borderId="58" xfId="0" applyBorder="1">
      <alignment vertical="center"/>
    </xf>
    <xf numFmtId="0" fontId="0" fillId="0" borderId="2" xfId="0" quotePrefix="1" applyBorder="1" applyAlignment="1">
      <alignment horizontal="center" vertical="center" wrapText="1"/>
    </xf>
    <xf numFmtId="0" fontId="27" fillId="2" borderId="5" xfId="0" applyFont="1" applyFill="1" applyBorder="1" applyProtection="1">
      <alignment vertical="center"/>
      <protection locked="0"/>
    </xf>
    <xf numFmtId="0" fontId="0" fillId="0" borderId="95" xfId="0" applyBorder="1">
      <alignment vertical="center"/>
    </xf>
    <xf numFmtId="0" fontId="0" fillId="0" borderId="98" xfId="0" quotePrefix="1" applyBorder="1" applyAlignment="1">
      <alignment horizontal="center" vertical="center" wrapText="1"/>
    </xf>
    <xf numFmtId="0" fontId="27" fillId="2" borderId="101" xfId="0" applyFont="1" applyFill="1" applyBorder="1" applyProtection="1">
      <alignment vertical="center"/>
      <protection locked="0"/>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23" fillId="0" borderId="8" xfId="0" quotePrefix="1" applyFont="1" applyBorder="1" applyAlignment="1">
      <alignment horizontal="left" vertical="center"/>
    </xf>
    <xf numFmtId="0" fontId="0" fillId="0" borderId="8" xfId="0" quotePrefix="1" applyBorder="1" applyAlignment="1">
      <alignment horizontal="left" vertical="center"/>
    </xf>
    <xf numFmtId="0" fontId="0" fillId="0" borderId="103" xfId="0" applyBorder="1">
      <alignment vertical="center"/>
    </xf>
    <xf numFmtId="0" fontId="8" fillId="0" borderId="47" xfId="0" applyFont="1" applyBorder="1">
      <alignment vertical="center"/>
    </xf>
    <xf numFmtId="0" fontId="0" fillId="0" borderId="47" xfId="0" applyBorder="1">
      <alignment vertical="center"/>
    </xf>
    <xf numFmtId="0" fontId="2" fillId="0" borderId="2" xfId="4" applyBorder="1" applyAlignment="1">
      <alignment horizontal="center" vertical="center"/>
    </xf>
    <xf numFmtId="0" fontId="8" fillId="0" borderId="2" xfId="0" applyFont="1" applyBorder="1" applyAlignment="1">
      <alignment horizontal="right" vertical="center"/>
    </xf>
    <xf numFmtId="0" fontId="8" fillId="0" borderId="2" xfId="0" applyFont="1" applyBorder="1">
      <alignment vertical="center"/>
    </xf>
    <xf numFmtId="0" fontId="2" fillId="0" borderId="2" xfId="4" quotePrefix="1" applyBorder="1" applyAlignment="1">
      <alignment horizontal="center" vertical="center"/>
    </xf>
    <xf numFmtId="0" fontId="8" fillId="0" borderId="15" xfId="0" applyFont="1" applyBorder="1">
      <alignment vertical="center"/>
    </xf>
    <xf numFmtId="0" fontId="8" fillId="0" borderId="5" xfId="0" applyFont="1" applyBorder="1">
      <alignment vertical="center"/>
    </xf>
    <xf numFmtId="38" fontId="2" fillId="0" borderId="2" xfId="3" applyFont="1" applyBorder="1">
      <alignment vertical="center"/>
    </xf>
    <xf numFmtId="0" fontId="8" fillId="0" borderId="12" xfId="0" applyFont="1" applyBorder="1">
      <alignment vertical="center"/>
    </xf>
    <xf numFmtId="0" fontId="8" fillId="0" borderId="6" xfId="0" applyFont="1" applyBorder="1">
      <alignment vertical="center"/>
    </xf>
    <xf numFmtId="0" fontId="8" fillId="0" borderId="12" xfId="0" quotePrefix="1" applyFont="1" applyBorder="1" applyAlignment="1">
      <alignment horizontal="left" vertical="center"/>
    </xf>
    <xf numFmtId="38" fontId="2" fillId="0" borderId="2" xfId="3" applyFont="1" applyBorder="1" applyAlignment="1">
      <alignment vertical="center"/>
    </xf>
    <xf numFmtId="38" fontId="8" fillId="0" borderId="2" xfId="3" applyFont="1" applyBorder="1">
      <alignment vertical="center"/>
    </xf>
    <xf numFmtId="38" fontId="2" fillId="0" borderId="2" xfId="3" applyFont="1" applyFill="1" applyBorder="1">
      <alignment vertical="center"/>
    </xf>
    <xf numFmtId="0" fontId="0" fillId="0" borderId="2" xfId="0" applyBorder="1">
      <alignment vertical="center"/>
    </xf>
    <xf numFmtId="0" fontId="0" fillId="0" borderId="2" xfId="0" quotePrefix="1" applyBorder="1" applyAlignment="1">
      <alignment horizontal="left" vertical="center"/>
    </xf>
    <xf numFmtId="0" fontId="2" fillId="0" borderId="0" xfId="0" applyFont="1">
      <alignment vertical="center"/>
    </xf>
    <xf numFmtId="0" fontId="26" fillId="0" borderId="0" xfId="0" applyFont="1" applyAlignment="1">
      <alignment horizontal="center" vertical="center"/>
    </xf>
    <xf numFmtId="0" fontId="8" fillId="0" borderId="48" xfId="0" applyFont="1" applyBorder="1">
      <alignment vertical="center"/>
    </xf>
    <xf numFmtId="0" fontId="8" fillId="0" borderId="49" xfId="0" applyFont="1" applyBorder="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8" fillId="0" borderId="49" xfId="0" applyFont="1" applyBorder="1" applyAlignment="1">
      <alignment horizontal="center" vertical="center"/>
    </xf>
    <xf numFmtId="0" fontId="8" fillId="0" borderId="49" xfId="0" quotePrefix="1" applyFont="1" applyBorder="1" applyAlignment="1">
      <alignment horizontal="center" vertical="center"/>
    </xf>
    <xf numFmtId="0" fontId="8" fillId="0" borderId="50" xfId="0" quotePrefix="1" applyFont="1" applyBorder="1" applyAlignment="1">
      <alignment horizontal="center" vertical="center"/>
    </xf>
    <xf numFmtId="58" fontId="8" fillId="0" borderId="46" xfId="0" applyNumberFormat="1" applyFont="1" applyBorder="1" applyAlignment="1">
      <alignment vertical="center" shrinkToFit="1"/>
    </xf>
    <xf numFmtId="58" fontId="8" fillId="0" borderId="47" xfId="0" applyNumberFormat="1" applyFont="1" applyBorder="1" applyAlignment="1">
      <alignment vertical="center" shrinkToFit="1"/>
    </xf>
    <xf numFmtId="0" fontId="8" fillId="0" borderId="7" xfId="0" quotePrefix="1" applyFont="1" applyBorder="1" applyAlignment="1">
      <alignment horizontal="center" vertical="center"/>
    </xf>
    <xf numFmtId="0" fontId="8" fillId="0" borderId="8" xfId="0" quotePrefix="1"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lignment vertical="center"/>
    </xf>
    <xf numFmtId="0" fontId="26" fillId="0" borderId="7"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lignment vertical="center"/>
    </xf>
    <xf numFmtId="0" fontId="8" fillId="0" borderId="47" xfId="0" applyFont="1" applyBorder="1" applyAlignment="1">
      <alignment horizontal="center" vertical="center"/>
    </xf>
    <xf numFmtId="0" fontId="8" fillId="0" borderId="51" xfId="0" applyFont="1" applyBorder="1">
      <alignment vertical="center"/>
    </xf>
    <xf numFmtId="31" fontId="0" fillId="0" borderId="0" xfId="0" applyNumberFormat="1">
      <alignment vertical="center"/>
    </xf>
    <xf numFmtId="176" fontId="8" fillId="2" borderId="32" xfId="0" applyNumberFormat="1" applyFont="1" applyFill="1" applyBorder="1" applyAlignment="1" applyProtection="1">
      <alignment horizontal="center" vertical="center"/>
      <protection locked="0"/>
    </xf>
    <xf numFmtId="177" fontId="8" fillId="2" borderId="11" xfId="0" applyNumberFormat="1" applyFont="1" applyFill="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8" fontId="8" fillId="2" borderId="33" xfId="0" applyNumberFormat="1" applyFont="1" applyFill="1" applyBorder="1" applyAlignment="1" applyProtection="1">
      <alignment horizontal="center" vertical="center"/>
      <protection locked="0"/>
    </xf>
    <xf numFmtId="176" fontId="8" fillId="2" borderId="34" xfId="0" applyNumberFormat="1" applyFont="1" applyFill="1" applyBorder="1" applyAlignment="1" applyProtection="1">
      <alignment horizontal="center" vertical="center"/>
      <protection locked="0"/>
    </xf>
    <xf numFmtId="178" fontId="8" fillId="2" borderId="35" xfId="0" applyNumberFormat="1" applyFont="1" applyFill="1" applyBorder="1" applyAlignment="1" applyProtection="1">
      <alignment horizontal="center" vertical="center"/>
      <protection locked="0"/>
    </xf>
    <xf numFmtId="178" fontId="8" fillId="2" borderId="1" xfId="0" applyNumberFormat="1" applyFont="1" applyFill="1" applyBorder="1" applyAlignment="1" applyProtection="1">
      <alignment horizontal="center" vertical="center"/>
      <protection locked="0"/>
    </xf>
    <xf numFmtId="178" fontId="8" fillId="2" borderId="36" xfId="0" applyNumberFormat="1" applyFont="1" applyFill="1" applyBorder="1" applyAlignment="1" applyProtection="1">
      <alignment horizontal="center" vertical="center"/>
      <protection locked="0"/>
    </xf>
    <xf numFmtId="178" fontId="8" fillId="2" borderId="37" xfId="0" applyNumberFormat="1" applyFont="1" applyFill="1" applyBorder="1" applyAlignment="1" applyProtection="1">
      <alignment horizontal="center" vertical="center"/>
      <protection locked="0"/>
    </xf>
    <xf numFmtId="177" fontId="8" fillId="2" borderId="38" xfId="0" applyNumberFormat="1" applyFont="1" applyFill="1" applyBorder="1" applyAlignment="1" applyProtection="1">
      <alignment horizontal="center" vertical="center"/>
      <protection locked="0"/>
    </xf>
    <xf numFmtId="178" fontId="8" fillId="2" borderId="39" xfId="0" applyNumberFormat="1" applyFont="1" applyFill="1" applyBorder="1" applyAlignment="1" applyProtection="1">
      <alignment horizontal="center" vertical="center"/>
      <protection locked="0"/>
    </xf>
    <xf numFmtId="178" fontId="8" fillId="2" borderId="40" xfId="0" applyNumberFormat="1" applyFont="1" applyFill="1" applyBorder="1" applyAlignment="1" applyProtection="1">
      <alignment horizontal="center" vertical="center"/>
      <protection locked="0"/>
    </xf>
    <xf numFmtId="176" fontId="8" fillId="2" borderId="41" xfId="0" applyNumberFormat="1" applyFont="1" applyFill="1" applyBorder="1" applyAlignment="1" applyProtection="1">
      <alignment horizontal="center" vertical="center"/>
      <protection locked="0"/>
    </xf>
    <xf numFmtId="178" fontId="8" fillId="2" borderId="42" xfId="0" applyNumberFormat="1" applyFont="1" applyFill="1" applyBorder="1" applyAlignment="1" applyProtection="1">
      <alignment horizontal="center" vertical="center"/>
      <protection locked="0"/>
    </xf>
    <xf numFmtId="176" fontId="8" fillId="2" borderId="16" xfId="0" applyNumberFormat="1" applyFont="1" applyFill="1" applyBorder="1" applyAlignment="1" applyProtection="1">
      <alignment horizontal="center" vertical="center"/>
      <protection locked="0"/>
    </xf>
    <xf numFmtId="0" fontId="2" fillId="2" borderId="2" xfId="1" applyFill="1" applyBorder="1" applyAlignment="1" applyProtection="1">
      <alignment horizontal="center" vertical="center" shrinkToFit="1"/>
      <protection locked="0"/>
    </xf>
    <xf numFmtId="0" fontId="2" fillId="0" borderId="0" xfId="1"/>
    <xf numFmtId="0" fontId="5" fillId="0" borderId="0" xfId="1" quotePrefix="1" applyFont="1" applyAlignment="1">
      <alignment horizontal="center" vertical="center"/>
    </xf>
    <xf numFmtId="0" fontId="2" fillId="0" borderId="0" xfId="1" applyAlignment="1">
      <alignment vertical="center"/>
    </xf>
    <xf numFmtId="0" fontId="5" fillId="0" borderId="0" xfId="1" applyFont="1" applyAlignment="1">
      <alignment vertical="center"/>
    </xf>
    <xf numFmtId="0" fontId="2" fillId="0" borderId="0" xfId="1" quotePrefix="1" applyAlignment="1">
      <alignment horizontal="right" vertical="center"/>
    </xf>
    <xf numFmtId="0" fontId="2" fillId="0" borderId="0" xfId="1" applyAlignment="1">
      <alignment horizontal="right" vertical="center"/>
    </xf>
    <xf numFmtId="0" fontId="2" fillId="0" borderId="2" xfId="1" quotePrefix="1" applyBorder="1" applyAlignment="1">
      <alignment horizontal="center" vertical="center"/>
    </xf>
    <xf numFmtId="0" fontId="2" fillId="0" borderId="2" xfId="1" applyBorder="1" applyAlignment="1">
      <alignment horizontal="center" vertical="center"/>
    </xf>
    <xf numFmtId="0" fontId="2" fillId="0" borderId="2" xfId="1" quotePrefix="1" applyBorder="1" applyAlignment="1">
      <alignment horizontal="center" vertical="center" wrapText="1"/>
    </xf>
    <xf numFmtId="0" fontId="2" fillId="0" borderId="0" xfId="1" applyAlignment="1">
      <alignment horizontal="center" vertical="center"/>
    </xf>
    <xf numFmtId="0" fontId="8" fillId="0" borderId="16"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17" xfId="0" applyFont="1" applyBorder="1" applyAlignment="1">
      <alignment horizontal="center" vertical="center"/>
    </xf>
    <xf numFmtId="0" fontId="2" fillId="0" borderId="0" xfId="1" applyAlignment="1">
      <alignment horizontal="left" vertical="center"/>
    </xf>
    <xf numFmtId="0" fontId="2" fillId="0" borderId="0" xfId="1" quotePrefix="1" applyAlignment="1">
      <alignment horizontal="left" vertical="center"/>
    </xf>
    <xf numFmtId="0" fontId="2" fillId="0" borderId="6" xfId="1" applyBorder="1" applyAlignment="1">
      <alignment horizontal="center" vertical="center"/>
    </xf>
    <xf numFmtId="0" fontId="2" fillId="0" borderId="6" xfId="1" applyBorder="1" applyAlignment="1">
      <alignment horizontal="center"/>
    </xf>
    <xf numFmtId="0" fontId="7" fillId="0" borderId="0" xfId="1" applyFont="1" applyAlignment="1">
      <alignment vertical="top" wrapText="1"/>
    </xf>
    <xf numFmtId="0" fontId="7" fillId="0" borderId="0" xfId="1" applyFont="1"/>
    <xf numFmtId="0" fontId="2" fillId="0" borderId="2" xfId="1" applyBorder="1" applyAlignment="1">
      <alignment vertical="center"/>
    </xf>
    <xf numFmtId="0" fontId="2" fillId="0" borderId="2" xfId="1" applyBorder="1"/>
    <xf numFmtId="0" fontId="8" fillId="0" borderId="0" xfId="2" quotePrefix="1" applyFont="1" applyAlignment="1">
      <alignment horizontal="left" vertical="center"/>
    </xf>
    <xf numFmtId="0" fontId="8" fillId="0" borderId="0" xfId="2" applyFont="1">
      <alignment vertical="center"/>
    </xf>
    <xf numFmtId="0" fontId="13" fillId="0" borderId="0" xfId="2" applyFont="1" applyAlignment="1">
      <alignment horizontal="left" vertical="center"/>
    </xf>
    <xf numFmtId="0" fontId="8" fillId="0" borderId="0" xfId="2" quotePrefix="1" applyFont="1" applyAlignment="1">
      <alignment horizontal="right" vertical="center"/>
    </xf>
    <xf numFmtId="0" fontId="8" fillId="0" borderId="0" xfId="2" applyFont="1" applyAlignment="1">
      <alignment horizontal="right" vertical="center"/>
    </xf>
    <xf numFmtId="0" fontId="10" fillId="0" borderId="0" xfId="2" quotePrefix="1" applyFont="1" applyAlignment="1">
      <alignment horizontal="left" vertical="center"/>
    </xf>
    <xf numFmtId="0" fontId="10" fillId="0" borderId="0" xfId="2" applyFont="1">
      <alignment vertical="center"/>
    </xf>
    <xf numFmtId="0" fontId="10" fillId="0" borderId="3" xfId="2" applyFont="1" applyBorder="1">
      <alignment vertical="center"/>
    </xf>
    <xf numFmtId="0" fontId="10" fillId="0" borderId="4" xfId="2" applyFont="1" applyBorder="1">
      <alignment vertical="center"/>
    </xf>
    <xf numFmtId="0" fontId="10" fillId="0" borderId="5" xfId="2" applyFont="1" applyBorder="1">
      <alignment vertical="center"/>
    </xf>
    <xf numFmtId="179" fontId="8" fillId="0" borderId="3" xfId="2" applyNumberFormat="1" applyFont="1" applyBorder="1">
      <alignment vertical="center"/>
    </xf>
    <xf numFmtId="58" fontId="10" fillId="0" borderId="4" xfId="2" applyNumberFormat="1" applyFont="1" applyBorder="1">
      <alignment vertical="center"/>
    </xf>
    <xf numFmtId="179" fontId="10" fillId="0" borderId="4" xfId="2" applyNumberFormat="1" applyFont="1" applyBorder="1">
      <alignment vertical="center"/>
    </xf>
    <xf numFmtId="179" fontId="8" fillId="0" borderId="4" xfId="2" applyNumberFormat="1" applyFont="1" applyBorder="1">
      <alignment vertical="center"/>
    </xf>
    <xf numFmtId="179" fontId="8" fillId="0" borderId="5" xfId="2" applyNumberFormat="1" applyFont="1" applyBorder="1">
      <alignment vertical="center"/>
    </xf>
    <xf numFmtId="0" fontId="8" fillId="0" borderId="2" xfId="2" quotePrefix="1" applyFont="1" applyBorder="1" applyAlignment="1">
      <alignment horizontal="center" vertical="center"/>
    </xf>
    <xf numFmtId="0" fontId="11" fillId="0" borderId="0" xfId="2" quotePrefix="1" applyFont="1" applyAlignment="1">
      <alignment horizontal="left" vertical="center"/>
    </xf>
    <xf numFmtId="0" fontId="8" fillId="2" borderId="2" xfId="0" applyFont="1" applyFill="1" applyBorder="1" applyAlignment="1">
      <alignment horizontal="center" vertical="center"/>
    </xf>
    <xf numFmtId="0" fontId="12" fillId="0" borderId="0" xfId="2" quotePrefix="1" applyFont="1" applyAlignment="1">
      <alignment horizontal="left" vertical="center"/>
    </xf>
    <xf numFmtId="0" fontId="8" fillId="0" borderId="0" xfId="2" quotePrefix="1" applyFont="1" applyAlignment="1">
      <alignment vertical="top" wrapText="1"/>
    </xf>
    <xf numFmtId="0" fontId="17" fillId="2" borderId="69" xfId="0" quotePrefix="1" applyFont="1" applyFill="1" applyBorder="1" applyAlignment="1" applyProtection="1">
      <alignment horizontal="center" vertical="center"/>
      <protection locked="0"/>
    </xf>
    <xf numFmtId="0" fontId="17" fillId="2" borderId="70" xfId="0" quotePrefix="1" applyFont="1" applyFill="1" applyBorder="1" applyAlignment="1" applyProtection="1">
      <alignment horizontal="center" vertical="center"/>
      <protection locked="0"/>
    </xf>
    <xf numFmtId="0" fontId="17" fillId="2" borderId="71" xfId="0" quotePrefix="1" applyFont="1" applyFill="1" applyBorder="1" applyAlignment="1" applyProtection="1">
      <alignment horizontal="center" vertical="center"/>
      <protection locked="0"/>
    </xf>
    <xf numFmtId="0" fontId="0" fillId="2" borderId="113" xfId="0" applyFill="1" applyBorder="1" applyAlignment="1" applyProtection="1">
      <alignment horizontal="center" vertical="center"/>
      <protection locked="0"/>
    </xf>
    <xf numFmtId="0" fontId="0" fillId="0" borderId="0" xfId="0" applyAlignment="1">
      <alignment horizontal="left" vertical="center"/>
    </xf>
    <xf numFmtId="181" fontId="0" fillId="0" borderId="0" xfId="0" applyNumberFormat="1">
      <alignment vertical="center"/>
    </xf>
    <xf numFmtId="176" fontId="0" fillId="0" borderId="0" xfId="0" applyNumberFormat="1">
      <alignment vertical="center"/>
    </xf>
    <xf numFmtId="177" fontId="0" fillId="0" borderId="0" xfId="0" applyNumberFormat="1">
      <alignment vertical="center"/>
    </xf>
    <xf numFmtId="49" fontId="0" fillId="0" borderId="0" xfId="0" applyNumberFormat="1">
      <alignment vertical="center"/>
    </xf>
    <xf numFmtId="38" fontId="0" fillId="0" borderId="0" xfId="0" applyNumberFormat="1">
      <alignment vertical="center"/>
    </xf>
    <xf numFmtId="0" fontId="2" fillId="0" borderId="5" xfId="1" applyBorder="1" applyAlignment="1">
      <alignment horizontal="left" vertical="center"/>
    </xf>
    <xf numFmtId="0" fontId="15" fillId="0" borderId="0" xfId="0" quotePrefix="1" applyFont="1" applyAlignment="1">
      <alignment horizontal="left" vertical="top" wrapText="1"/>
    </xf>
    <xf numFmtId="0" fontId="4" fillId="2" borderId="43" xfId="0" quotePrefix="1"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8" fillId="0" borderId="47" xfId="2" applyFont="1" applyBorder="1" applyAlignment="1">
      <alignment horizontal="right" vertical="center"/>
    </xf>
    <xf numFmtId="0" fontId="8" fillId="0" borderId="47" xfId="2" applyFont="1" applyBorder="1" applyAlignment="1">
      <alignment horizontal="left" vertical="center"/>
    </xf>
    <xf numFmtId="0" fontId="13" fillId="0" borderId="0" xfId="2" quotePrefix="1" applyFont="1" applyAlignment="1">
      <alignment horizontal="left" vertical="center"/>
    </xf>
    <xf numFmtId="0" fontId="8" fillId="0" borderId="0" xfId="2" quotePrefix="1" applyFont="1" applyAlignment="1">
      <alignment horizontal="right" vertical="top"/>
    </xf>
    <xf numFmtId="176" fontId="8" fillId="2" borderId="116" xfId="0" applyNumberFormat="1" applyFont="1" applyFill="1" applyBorder="1" applyAlignment="1" applyProtection="1">
      <alignment horizontal="center" vertical="center"/>
      <protection locked="0"/>
    </xf>
    <xf numFmtId="177" fontId="8" fillId="2" borderId="17" xfId="0" applyNumberFormat="1" applyFont="1" applyFill="1" applyBorder="1" applyAlignment="1" applyProtection="1">
      <alignment horizontal="center" vertical="center"/>
      <protection locked="0"/>
    </xf>
    <xf numFmtId="0" fontId="10" fillId="0" borderId="4" xfId="2" applyFont="1" applyBorder="1" applyAlignment="1">
      <alignment horizontal="center" vertical="center"/>
    </xf>
    <xf numFmtId="0" fontId="8" fillId="0" borderId="0" xfId="0" applyFont="1" applyAlignment="1">
      <alignment horizontal="left" vertical="center"/>
    </xf>
    <xf numFmtId="0" fontId="22" fillId="2" borderId="6" xfId="0" applyFont="1" applyFill="1" applyBorder="1" applyAlignment="1" applyProtection="1">
      <alignment horizontal="center" vertical="center"/>
      <protection locked="0"/>
    </xf>
    <xf numFmtId="176" fontId="20" fillId="0" borderId="2" xfId="0" applyNumberFormat="1" applyFont="1" applyBorder="1" applyAlignment="1">
      <alignment horizontal="center" vertical="center" shrinkToFit="1"/>
    </xf>
    <xf numFmtId="0" fontId="4" fillId="0" borderId="2" xfId="0" quotePrefix="1" applyFont="1" applyBorder="1" applyAlignment="1">
      <alignment horizontal="center" vertical="center"/>
    </xf>
    <xf numFmtId="0" fontId="22" fillId="0" borderId="2" xfId="0" applyFont="1" applyBorder="1" applyAlignment="1">
      <alignment horizontal="center" vertical="center"/>
    </xf>
    <xf numFmtId="0" fontId="25" fillId="0" borderId="0" xfId="0" applyFont="1" applyAlignment="1">
      <alignment horizontal="center" vertical="center"/>
    </xf>
    <xf numFmtId="0" fontId="22" fillId="0" borderId="6" xfId="0" applyFont="1" applyBorder="1" applyAlignment="1">
      <alignment horizontal="center" vertical="center"/>
    </xf>
    <xf numFmtId="0" fontId="18" fillId="0" borderId="0" xfId="0" quotePrefix="1" applyFont="1" applyAlignment="1">
      <alignment horizontal="center" vertical="center" wrapText="1"/>
    </xf>
    <xf numFmtId="0" fontId="0" fillId="0" borderId="0" xfId="0" applyAlignment="1">
      <alignment vertical="center" shrinkToFit="1"/>
    </xf>
    <xf numFmtId="0" fontId="28" fillId="0" borderId="0" xfId="1" applyFont="1" applyAlignment="1">
      <alignment horizontal="left"/>
    </xf>
    <xf numFmtId="0" fontId="8" fillId="0" borderId="0" xfId="0" quotePrefix="1" applyFont="1" applyAlignment="1">
      <alignment horizontal="left"/>
    </xf>
    <xf numFmtId="0" fontId="2" fillId="0" borderId="0" xfId="1" quotePrefix="1" applyAlignment="1">
      <alignment horizontal="left"/>
    </xf>
    <xf numFmtId="0" fontId="28" fillId="0" borderId="0" xfId="1" quotePrefix="1" applyFont="1" applyAlignment="1">
      <alignment horizontal="left" vertical="top"/>
    </xf>
    <xf numFmtId="0" fontId="2" fillId="0" borderId="103" xfId="1" applyBorder="1"/>
    <xf numFmtId="0" fontId="0" fillId="2" borderId="43" xfId="0" applyFill="1" applyBorder="1" applyAlignment="1" applyProtection="1">
      <alignment horizontal="center" vertical="center"/>
      <protection locked="0"/>
    </xf>
    <xf numFmtId="0" fontId="25" fillId="0" borderId="0" xfId="0" quotePrefix="1" applyFont="1" applyAlignment="1">
      <alignment horizontal="center" vertical="center"/>
    </xf>
    <xf numFmtId="0" fontId="23" fillId="0" borderId="105" xfId="0" quotePrefix="1" applyFont="1" applyBorder="1" applyAlignment="1">
      <alignment horizontal="center" vertical="center" wrapText="1"/>
    </xf>
    <xf numFmtId="0" fontId="24" fillId="0" borderId="106" xfId="0" applyFont="1" applyBorder="1" applyAlignment="1">
      <alignment horizontal="center" vertical="center"/>
    </xf>
    <xf numFmtId="0" fontId="24" fillId="0" borderId="107" xfId="0" applyFont="1" applyBorder="1" applyAlignment="1">
      <alignment horizontal="center" vertical="center"/>
    </xf>
    <xf numFmtId="0" fontId="24" fillId="0" borderId="105" xfId="0" quotePrefix="1" applyFont="1" applyBorder="1" applyAlignment="1">
      <alignment horizontal="center" vertical="center" wrapText="1"/>
    </xf>
    <xf numFmtId="0" fontId="24" fillId="0" borderId="59" xfId="0" quotePrefix="1" applyFont="1" applyBorder="1" applyAlignment="1">
      <alignment horizontal="center" vertical="center" wrapText="1"/>
    </xf>
    <xf numFmtId="0" fontId="24" fillId="0" borderId="2" xfId="0" quotePrefix="1" applyFont="1" applyBorder="1" applyAlignment="1">
      <alignment horizontal="center" vertical="center" wrapText="1"/>
    </xf>
    <xf numFmtId="0" fontId="24" fillId="0" borderId="98" xfId="0" quotePrefix="1" applyFont="1" applyBorder="1" applyAlignment="1">
      <alignment horizontal="center" vertical="center" wrapText="1"/>
    </xf>
    <xf numFmtId="0" fontId="18" fillId="0" borderId="103" xfId="0" applyFont="1" applyBorder="1">
      <alignment vertical="center"/>
    </xf>
    <xf numFmtId="0" fontId="25" fillId="0" borderId="0" xfId="0" applyFont="1">
      <alignment vertical="center"/>
    </xf>
    <xf numFmtId="177" fontId="20" fillId="0" borderId="2" xfId="0" applyNumberFormat="1" applyFont="1" applyBorder="1" applyAlignment="1">
      <alignment horizontal="center" vertical="center" shrinkToFit="1"/>
    </xf>
    <xf numFmtId="0" fontId="0" fillId="0" borderId="1"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0" fillId="0" borderId="77" xfId="0" applyBorder="1">
      <alignment vertical="center"/>
    </xf>
    <xf numFmtId="0" fontId="0" fillId="0" borderId="37" xfId="0" applyBorder="1">
      <alignment vertical="center"/>
    </xf>
    <xf numFmtId="0" fontId="0" fillId="0" borderId="127" xfId="0" applyBorder="1">
      <alignment vertical="center"/>
    </xf>
    <xf numFmtId="0" fontId="0" fillId="0" borderId="39" xfId="0" applyBorder="1">
      <alignment vertical="center"/>
    </xf>
    <xf numFmtId="0" fontId="0" fillId="0" borderId="42" xfId="0" applyBorder="1">
      <alignment vertical="center"/>
    </xf>
    <xf numFmtId="0" fontId="0" fillId="0" borderId="67" xfId="0" applyBorder="1">
      <alignment vertical="center"/>
    </xf>
    <xf numFmtId="0" fontId="0" fillId="0" borderId="75" xfId="0" applyBorder="1">
      <alignment vertical="center"/>
    </xf>
    <xf numFmtId="0" fontId="31" fillId="0" borderId="0" xfId="0" quotePrefix="1" applyFont="1" applyAlignment="1">
      <alignment horizontal="left" vertical="center" wrapText="1"/>
    </xf>
    <xf numFmtId="0" fontId="32" fillId="0" borderId="0" xfId="0" applyFont="1" applyAlignment="1">
      <alignment horizontal="left" vertical="center" wrapText="1"/>
    </xf>
    <xf numFmtId="0" fontId="33" fillId="0" borderId="0" xfId="0" applyFont="1" applyAlignment="1">
      <alignment horizontal="left" vertical="top"/>
    </xf>
    <xf numFmtId="0" fontId="32" fillId="0" borderId="52" xfId="0" applyFont="1" applyBorder="1" applyAlignment="1">
      <alignment horizontal="left" vertical="center" wrapText="1"/>
    </xf>
    <xf numFmtId="0" fontId="21" fillId="0" borderId="0" xfId="0" applyFont="1">
      <alignment vertical="center"/>
    </xf>
    <xf numFmtId="0" fontId="0" fillId="0" borderId="52" xfId="0" applyBorder="1">
      <alignment vertical="center"/>
    </xf>
    <xf numFmtId="0" fontId="18" fillId="0" borderId="75" xfId="0" quotePrefix="1" applyFont="1" applyBorder="1" applyAlignment="1">
      <alignment horizontal="right" vertical="top"/>
    </xf>
    <xf numFmtId="0" fontId="19" fillId="0" borderId="75" xfId="0" quotePrefix="1" applyFont="1" applyBorder="1" applyAlignment="1">
      <alignment horizontal="right" vertical="top"/>
    </xf>
    <xf numFmtId="0" fontId="31" fillId="0" borderId="0" xfId="0" quotePrefix="1" applyFont="1" applyAlignment="1">
      <alignment horizontal="left" vertical="center"/>
    </xf>
    <xf numFmtId="0" fontId="20" fillId="0" borderId="0" xfId="0" applyFont="1">
      <alignment vertical="center"/>
    </xf>
    <xf numFmtId="0" fontId="0" fillId="0" borderId="56" xfId="0" applyBorder="1">
      <alignment vertical="center"/>
    </xf>
    <xf numFmtId="0" fontId="0" fillId="0" borderId="10" xfId="0" applyBorder="1">
      <alignment vertical="center"/>
    </xf>
    <xf numFmtId="0" fontId="0" fillId="0" borderId="55" xfId="0" applyBorder="1">
      <alignment vertical="center"/>
    </xf>
    <xf numFmtId="0" fontId="35" fillId="0" borderId="75" xfId="0" applyFont="1" applyBorder="1" applyAlignment="1">
      <alignment horizontal="right" vertical="top"/>
    </xf>
    <xf numFmtId="0" fontId="8" fillId="0" borderId="0" xfId="0" quotePrefix="1" applyFont="1" applyAlignment="1">
      <alignment horizontal="right" vertical="top" wrapText="1"/>
    </xf>
    <xf numFmtId="0" fontId="8" fillId="0" borderId="0" xfId="0" quotePrefix="1" applyFont="1" applyAlignment="1">
      <alignment horizontal="right" vertical="center"/>
    </xf>
    <xf numFmtId="0" fontId="34" fillId="0" borderId="128" xfId="0" applyFont="1" applyBorder="1" applyAlignment="1" applyProtection="1">
      <alignment horizontal="center" vertical="center"/>
      <protection locked="0"/>
    </xf>
    <xf numFmtId="0" fontId="15" fillId="0" borderId="0" xfId="0" quotePrefix="1" applyFont="1" applyAlignment="1">
      <alignment horizontal="right" vertical="top"/>
    </xf>
    <xf numFmtId="0" fontId="8" fillId="0" borderId="0" xfId="0" quotePrefix="1" applyFont="1" applyAlignment="1">
      <alignment horizontal="left" vertical="center" wrapText="1"/>
    </xf>
    <xf numFmtId="0" fontId="2" fillId="0" borderId="0" xfId="0" quotePrefix="1" applyFont="1" applyAlignment="1">
      <alignment horizontal="left" vertical="center" wrapText="1"/>
    </xf>
    <xf numFmtId="0" fontId="0" fillId="0" borderId="0" xfId="0" quotePrefix="1" applyAlignment="1">
      <alignment horizontal="left" vertical="center"/>
    </xf>
    <xf numFmtId="0" fontId="2" fillId="0" borderId="0" xfId="1" quotePrefix="1" applyAlignment="1">
      <alignment horizontal="left" vertical="center"/>
    </xf>
    <xf numFmtId="0" fontId="0" fillId="2" borderId="15" xfId="0" applyFill="1" applyBorder="1" applyAlignment="1" applyProtection="1">
      <alignment vertical="center" shrinkToFit="1"/>
      <protection locked="0"/>
    </xf>
    <xf numFmtId="49" fontId="18" fillId="2" borderId="2" xfId="0" applyNumberFormat="1"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2" fillId="0" borderId="2" xfId="1" quotePrefix="1" applyBorder="1" applyAlignment="1">
      <alignment horizontal="center" vertical="center" wrapText="1"/>
    </xf>
    <xf numFmtId="0" fontId="5" fillId="0" borderId="0" xfId="1" quotePrefix="1"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49" xfId="0" applyBorder="1" applyAlignment="1">
      <alignment horizontal="center" vertical="center"/>
    </xf>
    <xf numFmtId="0" fontId="31" fillId="0" borderId="0" xfId="0" quotePrefix="1" applyFont="1" applyAlignment="1">
      <alignment horizontal="left" vertical="center" wrapText="1"/>
    </xf>
    <xf numFmtId="0" fontId="32" fillId="0" borderId="0" xfId="0" applyFont="1" applyAlignment="1">
      <alignment horizontal="left" vertical="center" wrapText="1"/>
    </xf>
    <xf numFmtId="0" fontId="32" fillId="0" borderId="52" xfId="0" applyFont="1" applyBorder="1" applyAlignment="1">
      <alignment horizontal="left" vertical="center" wrapText="1"/>
    </xf>
    <xf numFmtId="0" fontId="0" fillId="0" borderId="0" xfId="0" applyAlignment="1">
      <alignment horizontal="left" vertical="center"/>
    </xf>
    <xf numFmtId="0" fontId="0" fillId="0" borderId="48" xfId="0" applyBorder="1" applyAlignment="1">
      <alignment horizontal="center" vertical="center"/>
    </xf>
    <xf numFmtId="0" fontId="0" fillId="0" borderId="2" xfId="0" applyBorder="1" applyAlignment="1">
      <alignment horizontal="center" vertical="center"/>
    </xf>
    <xf numFmtId="0" fontId="0" fillId="0" borderId="0" xfId="0" quotePrefix="1" applyAlignment="1">
      <alignment horizontal="left" vertical="center"/>
    </xf>
    <xf numFmtId="0" fontId="15" fillId="0" borderId="0" xfId="0" quotePrefix="1" applyFont="1" applyAlignment="1">
      <alignment horizontal="left" vertical="top" wrapText="1"/>
    </xf>
    <xf numFmtId="0" fontId="14" fillId="0" borderId="0" xfId="0" quotePrefix="1" applyFont="1" applyAlignment="1">
      <alignment horizontal="left" vertical="top"/>
    </xf>
    <xf numFmtId="0" fontId="14" fillId="0" borderId="0" xfId="0" quotePrefix="1" applyFont="1" applyAlignment="1">
      <alignment horizontal="left" vertical="top" wrapText="1"/>
    </xf>
    <xf numFmtId="0" fontId="31" fillId="0" borderId="115" xfId="0" quotePrefix="1" applyFont="1" applyBorder="1" applyAlignment="1">
      <alignment horizontal="left" vertical="center" wrapText="1"/>
    </xf>
    <xf numFmtId="0" fontId="32" fillId="0" borderId="115" xfId="0" applyFont="1" applyBorder="1" applyAlignment="1">
      <alignment horizontal="left" vertical="center" wrapText="1"/>
    </xf>
    <xf numFmtId="0" fontId="32" fillId="0" borderId="74" xfId="0" applyFont="1" applyBorder="1" applyAlignment="1">
      <alignment horizontal="left" vertical="center" wrapText="1"/>
    </xf>
    <xf numFmtId="0" fontId="31" fillId="0" borderId="0" xfId="0" quotePrefix="1" applyFont="1" applyAlignment="1">
      <alignment horizontal="left" vertical="center" wrapText="1"/>
    </xf>
    <xf numFmtId="0" fontId="32" fillId="0" borderId="0" xfId="0" applyFont="1" applyAlignment="1">
      <alignment horizontal="left" vertical="center" wrapText="1"/>
    </xf>
    <xf numFmtId="0" fontId="32" fillId="0" borderId="52" xfId="0" applyFont="1" applyBorder="1" applyAlignment="1">
      <alignment horizontal="left" vertical="center" wrapText="1"/>
    </xf>
    <xf numFmtId="0" fontId="0" fillId="0" borderId="0" xfId="0" applyAlignment="1">
      <alignment horizontal="left" vertical="top"/>
    </xf>
    <xf numFmtId="0" fontId="0" fillId="0" borderId="52" xfId="0" applyBorder="1" applyAlignment="1">
      <alignment horizontal="left" vertical="top"/>
    </xf>
    <xf numFmtId="0" fontId="0" fillId="0" borderId="0" xfId="0" applyAlignment="1">
      <alignment horizontal="left" vertical="top" wrapText="1"/>
    </xf>
    <xf numFmtId="0" fontId="0" fillId="0" borderId="52" xfId="0" applyBorder="1" applyAlignment="1">
      <alignment horizontal="left" vertical="top" wrapText="1"/>
    </xf>
    <xf numFmtId="0" fontId="0" fillId="0" borderId="0" xfId="0" quotePrefix="1" applyAlignment="1">
      <alignment horizontal="left" vertical="top" wrapText="1"/>
    </xf>
    <xf numFmtId="0" fontId="0" fillId="0" borderId="0" xfId="0" quotePrefix="1" applyAlignment="1">
      <alignment horizontal="left" vertical="top"/>
    </xf>
    <xf numFmtId="0" fontId="31" fillId="0" borderId="0" xfId="0" quotePrefix="1" applyFont="1" applyAlignment="1">
      <alignment horizontal="left" vertical="top" wrapText="1"/>
    </xf>
    <xf numFmtId="0" fontId="32" fillId="0" borderId="0" xfId="0" applyFont="1" applyAlignment="1">
      <alignment horizontal="left" vertical="top" wrapText="1"/>
    </xf>
    <xf numFmtId="0" fontId="32" fillId="0" borderId="52" xfId="0" applyFont="1" applyBorder="1" applyAlignment="1">
      <alignment horizontal="left" vertical="top"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0" xfId="0" quotePrefix="1" applyAlignment="1">
      <alignment horizontal="center" vertical="center"/>
    </xf>
    <xf numFmtId="0" fontId="0" fillId="0" borderId="0" xfId="0" applyAlignment="1">
      <alignment horizontal="center" vertical="center"/>
    </xf>
    <xf numFmtId="181" fontId="20" fillId="2" borderId="44" xfId="0" applyNumberFormat="1" applyFont="1" applyFill="1" applyBorder="1" applyAlignment="1" applyProtection="1">
      <alignment horizontal="center" vertical="center"/>
      <protection locked="0"/>
    </xf>
    <xf numFmtId="181" fontId="20" fillId="2" borderId="45" xfId="0" applyNumberFormat="1" applyFont="1" applyFill="1" applyBorder="1" applyAlignment="1" applyProtection="1">
      <alignment horizontal="center" vertical="center"/>
      <protection locked="0"/>
    </xf>
    <xf numFmtId="176" fontId="20" fillId="2" borderId="44" xfId="0" applyNumberFormat="1" applyFont="1" applyFill="1" applyBorder="1" applyAlignment="1" applyProtection="1">
      <alignment horizontal="center" vertical="center"/>
      <protection locked="0"/>
    </xf>
    <xf numFmtId="176" fontId="20" fillId="2" borderId="45" xfId="0" applyNumberFormat="1" applyFont="1" applyFill="1" applyBorder="1" applyAlignment="1" applyProtection="1">
      <alignment horizontal="center" vertical="center"/>
      <protection locked="0"/>
    </xf>
    <xf numFmtId="177" fontId="20" fillId="2" borderId="44" xfId="0" applyNumberFormat="1" applyFont="1" applyFill="1" applyBorder="1" applyAlignment="1" applyProtection="1">
      <alignment horizontal="center" vertical="center"/>
      <protection locked="0"/>
    </xf>
    <xf numFmtId="177" fontId="20" fillId="2" borderId="45" xfId="0" applyNumberFormat="1" applyFont="1" applyFill="1" applyBorder="1" applyAlignment="1" applyProtection="1">
      <alignment horizontal="center" vertical="center"/>
      <protection locked="0"/>
    </xf>
    <xf numFmtId="49" fontId="20" fillId="2" borderId="114" xfId="0" applyNumberFormat="1" applyFont="1" applyFill="1" applyBorder="1" applyAlignment="1" applyProtection="1">
      <alignment horizontal="center" vertical="center"/>
      <protection locked="0"/>
    </xf>
    <xf numFmtId="49" fontId="20" fillId="2" borderId="120" xfId="0" applyNumberFormat="1" applyFont="1" applyFill="1" applyBorder="1" applyAlignment="1" applyProtection="1">
      <alignment horizontal="center" vertical="center"/>
      <protection locked="0"/>
    </xf>
    <xf numFmtId="49" fontId="20" fillId="2" borderId="121" xfId="0" applyNumberFormat="1" applyFont="1" applyFill="1" applyBorder="1" applyAlignment="1" applyProtection="1">
      <alignment horizontal="center" vertical="center"/>
      <protection locked="0"/>
    </xf>
    <xf numFmtId="0" fontId="8" fillId="0" borderId="111" xfId="0" quotePrefix="1" applyFont="1" applyBorder="1" applyAlignment="1">
      <alignment horizontal="center" vertical="center" shrinkToFit="1"/>
    </xf>
    <xf numFmtId="0" fontId="8" fillId="0" borderId="0" xfId="0" quotePrefix="1" applyFont="1" applyAlignment="1">
      <alignment horizontal="center" vertical="center" shrinkToFit="1"/>
    </xf>
    <xf numFmtId="0" fontId="8" fillId="0" borderId="112" xfId="0" quotePrefix="1" applyFont="1" applyBorder="1" applyAlignment="1">
      <alignment horizontal="center" vertical="center" shrinkToFit="1"/>
    </xf>
    <xf numFmtId="0" fontId="8" fillId="0" borderId="111" xfId="0" quotePrefix="1" applyFont="1" applyBorder="1" applyAlignment="1">
      <alignment horizontal="left" vertical="center" shrinkToFit="1"/>
    </xf>
    <xf numFmtId="0" fontId="8" fillId="0" borderId="0" xfId="0" quotePrefix="1" applyFont="1" applyAlignment="1">
      <alignment horizontal="left" vertical="center" shrinkToFit="1"/>
    </xf>
    <xf numFmtId="0" fontId="21" fillId="3" borderId="3" xfId="0" quotePrefix="1" applyFont="1" applyFill="1" applyBorder="1" applyAlignment="1" applyProtection="1">
      <alignment horizontal="left" vertical="center"/>
      <protection locked="0"/>
    </xf>
    <xf numFmtId="0" fontId="21" fillId="3" borderId="4" xfId="0" applyFont="1" applyFill="1" applyBorder="1" applyAlignment="1" applyProtection="1">
      <alignment horizontal="left" vertical="center"/>
      <protection locked="0"/>
    </xf>
    <xf numFmtId="0" fontId="21" fillId="3" borderId="5" xfId="0" applyFont="1" applyFill="1" applyBorder="1" applyAlignment="1" applyProtection="1">
      <alignment horizontal="left" vertical="center"/>
      <protection locked="0"/>
    </xf>
    <xf numFmtId="0" fontId="0" fillId="0" borderId="0" xfId="0" quotePrefix="1" applyAlignment="1">
      <alignment horizontal="center" vertical="center" wrapText="1"/>
    </xf>
    <xf numFmtId="0" fontId="20" fillId="2" borderId="3" xfId="0" quotePrefix="1" applyFont="1" applyFill="1" applyBorder="1" applyAlignment="1" applyProtection="1">
      <alignment horizontal="center" vertical="center" shrinkToFit="1"/>
      <protection locked="0"/>
    </xf>
    <xf numFmtId="0" fontId="20" fillId="2" borderId="4" xfId="0" quotePrefix="1" applyFont="1" applyFill="1" applyBorder="1" applyAlignment="1" applyProtection="1">
      <alignment horizontal="center" vertical="center" shrinkToFit="1"/>
      <protection locked="0"/>
    </xf>
    <xf numFmtId="0" fontId="20" fillId="2" borderId="5" xfId="0" quotePrefix="1" applyFont="1" applyFill="1" applyBorder="1" applyAlignment="1" applyProtection="1">
      <alignment horizontal="center" vertical="center" shrinkToFit="1"/>
      <protection locked="0"/>
    </xf>
    <xf numFmtId="0" fontId="0" fillId="0" borderId="48" xfId="0" quotePrefix="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23" fillId="0" borderId="0" xfId="0" quotePrefix="1" applyFont="1" applyAlignment="1">
      <alignment horizontal="left" vertical="center" wrapText="1"/>
    </xf>
    <xf numFmtId="0" fontId="0" fillId="2" borderId="44" xfId="0" applyFill="1" applyBorder="1" applyAlignment="1" applyProtection="1">
      <alignment horizontal="center" vertical="center" wrapText="1"/>
      <protection locked="0"/>
    </xf>
    <xf numFmtId="0" fontId="0" fillId="2" borderId="104"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21" fillId="2" borderId="46" xfId="0" quotePrefix="1" applyFont="1" applyFill="1" applyBorder="1" applyAlignment="1" applyProtection="1">
      <alignment horizontal="left" vertical="center"/>
      <protection locked="0"/>
    </xf>
    <xf numFmtId="0" fontId="21" fillId="2" borderId="47" xfId="0" applyFont="1" applyFill="1" applyBorder="1" applyAlignment="1" applyProtection="1">
      <alignment horizontal="left" vertical="center"/>
      <protection locked="0"/>
    </xf>
    <xf numFmtId="0" fontId="21" fillId="2" borderId="4" xfId="0" applyFont="1" applyFill="1" applyBorder="1" applyAlignment="1" applyProtection="1">
      <alignment horizontal="left" vertical="center"/>
      <protection locked="0"/>
    </xf>
    <xf numFmtId="0" fontId="21" fillId="2" borderId="5" xfId="0" applyFont="1" applyFill="1" applyBorder="1" applyAlignment="1" applyProtection="1">
      <alignment horizontal="left" vertical="center"/>
      <protection locked="0"/>
    </xf>
    <xf numFmtId="0" fontId="22" fillId="2" borderId="3" xfId="0" quotePrefix="1" applyFont="1" applyFill="1" applyBorder="1" applyAlignment="1" applyProtection="1">
      <alignment horizontal="center" vertical="center" shrinkToFit="1"/>
      <protection locked="0"/>
    </xf>
    <xf numFmtId="0" fontId="22" fillId="2" borderId="4" xfId="0" quotePrefix="1" applyFont="1" applyFill="1" applyBorder="1" applyAlignment="1" applyProtection="1">
      <alignment horizontal="center" vertical="center" shrinkToFit="1"/>
      <protection locked="0"/>
    </xf>
    <xf numFmtId="0" fontId="22" fillId="2" borderId="5" xfId="0" quotePrefix="1"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2" fillId="2" borderId="4" xfId="0" applyFont="1" applyFill="1" applyBorder="1" applyAlignment="1" applyProtection="1">
      <alignment horizontal="center" vertical="center" shrinkToFit="1"/>
      <protection locked="0"/>
    </xf>
    <xf numFmtId="0" fontId="22" fillId="2" borderId="5"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181" fontId="20" fillId="2" borderId="44" xfId="0" applyNumberFormat="1" applyFont="1" applyFill="1" applyBorder="1" applyAlignment="1" applyProtection="1">
      <alignment horizontal="center" vertical="center" shrinkToFit="1"/>
      <protection locked="0"/>
    </xf>
    <xf numFmtId="181" fontId="20" fillId="2" borderId="45" xfId="0" applyNumberFormat="1" applyFont="1" applyFill="1" applyBorder="1" applyAlignment="1" applyProtection="1">
      <alignment horizontal="center" vertical="center" shrinkToFit="1"/>
      <protection locked="0"/>
    </xf>
    <xf numFmtId="0" fontId="20" fillId="2" borderId="44" xfId="0" applyFont="1" applyFill="1" applyBorder="1" applyAlignment="1" applyProtection="1">
      <alignment horizontal="center" vertical="center" shrinkToFit="1"/>
      <protection locked="0"/>
    </xf>
    <xf numFmtId="0" fontId="22" fillId="2" borderId="104" xfId="0" applyFont="1" applyFill="1" applyBorder="1" applyAlignment="1" applyProtection="1">
      <alignment horizontal="center" vertical="center" shrinkToFit="1"/>
      <protection locked="0"/>
    </xf>
    <xf numFmtId="0" fontId="22" fillId="2" borderId="45" xfId="0" applyFont="1" applyFill="1" applyBorder="1" applyAlignment="1" applyProtection="1">
      <alignment horizontal="center" vertical="center" shrinkToFit="1"/>
      <protection locked="0"/>
    </xf>
    <xf numFmtId="0" fontId="22" fillId="2" borderId="44" xfId="0" applyFont="1" applyFill="1" applyBorder="1" applyAlignment="1" applyProtection="1">
      <alignment horizontal="center" vertical="center" shrinkToFit="1"/>
      <protection locked="0"/>
    </xf>
    <xf numFmtId="0" fontId="0" fillId="0" borderId="0" xfId="0" applyAlignment="1">
      <alignment horizontal="left" vertical="center" shrinkToFit="1"/>
    </xf>
    <xf numFmtId="38" fontId="22" fillId="2" borderId="3" xfId="3" applyFont="1" applyFill="1" applyBorder="1" applyAlignment="1" applyProtection="1">
      <alignment horizontal="center" vertical="center"/>
      <protection locked="0"/>
    </xf>
    <xf numFmtId="38" fontId="22" fillId="2" borderId="5" xfId="3" applyFont="1" applyFill="1" applyBorder="1" applyAlignment="1" applyProtection="1">
      <alignment horizontal="center" vertical="center"/>
      <protection locked="0"/>
    </xf>
    <xf numFmtId="0" fontId="21" fillId="2" borderId="3" xfId="0" applyFont="1" applyFill="1" applyBorder="1" applyAlignment="1" applyProtection="1">
      <alignment horizontal="left" vertical="center"/>
      <protection locked="0"/>
    </xf>
    <xf numFmtId="0" fontId="0" fillId="0" borderId="122" xfId="0" quotePrefix="1" applyBorder="1" applyAlignment="1">
      <alignment horizontal="center" vertical="center"/>
    </xf>
    <xf numFmtId="0" fontId="0" fillId="0" borderId="122" xfId="0" applyBorder="1" applyAlignment="1">
      <alignment horizontal="center" vertical="center"/>
    </xf>
    <xf numFmtId="0" fontId="8" fillId="2" borderId="44"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shrinkToFit="1"/>
      <protection locked="0"/>
    </xf>
    <xf numFmtId="0" fontId="0" fillId="0" borderId="0" xfId="0" applyAlignment="1">
      <alignment horizontal="right" vertical="center"/>
    </xf>
    <xf numFmtId="38" fontId="22" fillId="2" borderId="50" xfId="3" applyFont="1" applyFill="1" applyBorder="1" applyAlignment="1" applyProtection="1">
      <alignment horizontal="center" vertical="center"/>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0" borderId="2" xfId="0" applyBorder="1" applyAlignment="1">
      <alignment horizontal="center" vertical="center" shrinkToFit="1"/>
    </xf>
    <xf numFmtId="0" fontId="0" fillId="0" borderId="0" xfId="0" quotePrefix="1" applyAlignment="1">
      <alignment horizontal="right" vertical="center"/>
    </xf>
    <xf numFmtId="0" fontId="0" fillId="0" borderId="52" xfId="0" applyBorder="1" applyAlignment="1">
      <alignment horizontal="right" vertical="center"/>
    </xf>
    <xf numFmtId="0" fontId="20" fillId="0" borderId="53" xfId="0" quotePrefix="1" applyFont="1" applyBorder="1" applyAlignment="1">
      <alignment horizontal="center" vertical="center"/>
    </xf>
    <xf numFmtId="0" fontId="20" fillId="0" borderId="54" xfId="0" applyFont="1" applyBorder="1" applyAlignment="1">
      <alignment horizontal="center" vertical="center"/>
    </xf>
    <xf numFmtId="0" fontId="18" fillId="0" borderId="0" xfId="0" applyFont="1" applyAlignment="1">
      <alignment horizontal="center" vertical="center" shrinkToFit="1"/>
    </xf>
    <xf numFmtId="0" fontId="19" fillId="0" borderId="0" xfId="0" applyFont="1" applyAlignment="1">
      <alignment horizontal="center" vertical="center" shrinkToFit="1"/>
    </xf>
    <xf numFmtId="0" fontId="24" fillId="0" borderId="0" xfId="0" quotePrefix="1" applyFont="1" applyAlignment="1">
      <alignment horizontal="left" vertical="center" wrapText="1"/>
    </xf>
    <xf numFmtId="0" fontId="0" fillId="0" borderId="10" xfId="0" quotePrefix="1" applyBorder="1" applyAlignment="1">
      <alignment horizontal="right" vertical="center" shrinkToFit="1"/>
    </xf>
    <xf numFmtId="0" fontId="0" fillId="0" borderId="10" xfId="0" applyBorder="1" applyAlignment="1">
      <alignment horizontal="right" vertical="center" shrinkToFit="1"/>
    </xf>
    <xf numFmtId="0" fontId="0" fillId="0" borderId="55" xfId="0" applyBorder="1" applyAlignment="1">
      <alignment horizontal="right" vertical="center" shrinkToFit="1"/>
    </xf>
    <xf numFmtId="0" fontId="20" fillId="0" borderId="53" xfId="0" applyFont="1" applyBorder="1" applyAlignment="1">
      <alignment horizontal="center" vertical="center"/>
    </xf>
    <xf numFmtId="0" fontId="0" fillId="0" borderId="56" xfId="0" applyBorder="1" applyAlignment="1">
      <alignment horizontal="right" vertical="center"/>
    </xf>
    <xf numFmtId="0" fontId="0" fillId="0" borderId="10" xfId="0" applyBorder="1" applyAlignment="1">
      <alignment horizontal="right" vertical="center"/>
    </xf>
    <xf numFmtId="0" fontId="0" fillId="0" borderId="55" xfId="0" applyBorder="1" applyAlignment="1">
      <alignment horizontal="right" vertical="center"/>
    </xf>
    <xf numFmtId="0" fontId="0" fillId="0" borderId="57" xfId="0" applyBorder="1" applyAlignment="1">
      <alignment horizontal="center" vertical="center"/>
    </xf>
    <xf numFmtId="0" fontId="0" fillId="0" borderId="58" xfId="0" applyBorder="1" applyAlignment="1">
      <alignment horizontal="center" vertical="center"/>
    </xf>
    <xf numFmtId="182" fontId="0" fillId="0" borderId="59" xfId="0" applyNumberFormat="1" applyBorder="1" applyAlignment="1">
      <alignment horizontal="center" vertical="center" shrinkToFit="1"/>
    </xf>
    <xf numFmtId="0" fontId="0" fillId="0" borderId="108" xfId="0" quotePrefix="1" applyBorder="1" applyAlignment="1">
      <alignment horizontal="center" vertical="center" textRotation="255"/>
    </xf>
    <xf numFmtId="0" fontId="0" fillId="0" borderId="109" xfId="0" quotePrefix="1" applyBorder="1" applyAlignment="1">
      <alignment horizontal="center" vertical="center" textRotation="255"/>
    </xf>
    <xf numFmtId="0" fontId="0" fillId="0" borderId="110" xfId="0" quotePrefix="1" applyBorder="1" applyAlignment="1">
      <alignment horizontal="center" vertical="center" textRotation="255"/>
    </xf>
    <xf numFmtId="38" fontId="4" fillId="0" borderId="73" xfId="3" applyFont="1" applyBorder="1" applyAlignment="1">
      <alignment horizontal="right" vertical="center"/>
    </xf>
    <xf numFmtId="38" fontId="4" fillId="0" borderId="74" xfId="3" applyFont="1" applyBorder="1" applyAlignment="1">
      <alignment horizontal="right" vertical="center"/>
    </xf>
    <xf numFmtId="38" fontId="4" fillId="0" borderId="7" xfId="3" applyFont="1" applyBorder="1" applyAlignment="1">
      <alignment horizontal="right" vertical="center"/>
    </xf>
    <xf numFmtId="38" fontId="4" fillId="0" borderId="52" xfId="3" applyFont="1" applyBorder="1" applyAlignment="1">
      <alignment horizontal="right" vertical="center"/>
    </xf>
    <xf numFmtId="38" fontId="4" fillId="0" borderId="85" xfId="3" applyFont="1" applyBorder="1" applyAlignment="1">
      <alignment horizontal="right" vertical="center"/>
    </xf>
    <xf numFmtId="38" fontId="4" fillId="0" borderId="55" xfId="3" applyFont="1" applyBorder="1" applyAlignment="1">
      <alignment horizontal="right" vertical="center"/>
    </xf>
    <xf numFmtId="0" fontId="0" fillId="0" borderId="86" xfId="0" quotePrefix="1" applyBorder="1" applyAlignment="1">
      <alignment horizontal="center" vertical="center" textRotation="255"/>
    </xf>
    <xf numFmtId="0" fontId="0" fillId="0" borderId="87" xfId="0" quotePrefix="1" applyBorder="1" applyAlignment="1">
      <alignment horizontal="center" vertical="center" textRotation="255"/>
    </xf>
    <xf numFmtId="0" fontId="0" fillId="0" borderId="88" xfId="0" quotePrefix="1" applyBorder="1" applyAlignment="1">
      <alignment horizontal="center" vertical="center" textRotation="255"/>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90" xfId="0" applyBorder="1" applyAlignment="1">
      <alignment horizontal="center" vertical="center" textRotation="255"/>
    </xf>
    <xf numFmtId="0" fontId="0" fillId="0" borderId="94" xfId="0" applyBorder="1" applyAlignment="1">
      <alignment horizontal="center" vertical="center" textRotation="255"/>
    </xf>
    <xf numFmtId="0" fontId="0" fillId="0" borderId="97" xfId="0" applyBorder="1" applyAlignment="1">
      <alignment horizontal="center" vertical="center" textRotation="255"/>
    </xf>
    <xf numFmtId="0" fontId="0" fillId="0" borderId="67" xfId="0" applyBorder="1" applyAlignment="1">
      <alignment horizontal="center" vertical="center" textRotation="255"/>
    </xf>
    <xf numFmtId="0" fontId="0" fillId="0" borderId="75" xfId="0" applyBorder="1" applyAlignment="1">
      <alignment horizontal="center" vertical="center" textRotation="255"/>
    </xf>
    <xf numFmtId="0" fontId="0" fillId="0" borderId="56" xfId="0" applyBorder="1" applyAlignment="1">
      <alignment horizontal="center" vertical="center" textRotation="255"/>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6" xfId="0" applyFont="1" applyBorder="1" applyAlignment="1">
      <alignment horizontal="center" vertical="center" wrapText="1"/>
    </xf>
    <xf numFmtId="0" fontId="29" fillId="0" borderId="115" xfId="0" quotePrefix="1" applyFont="1" applyBorder="1" applyAlignment="1">
      <alignment horizontal="left" vertical="center" wrapText="1"/>
    </xf>
    <xf numFmtId="0" fontId="30" fillId="0" borderId="115" xfId="0" quotePrefix="1" applyFont="1" applyBorder="1" applyAlignment="1">
      <alignment horizontal="left" vertical="center" wrapText="1"/>
    </xf>
    <xf numFmtId="0" fontId="18" fillId="0" borderId="115" xfId="0" quotePrefix="1" applyFont="1" applyBorder="1" applyAlignment="1">
      <alignment horizontal="right" vertical="center"/>
    </xf>
    <xf numFmtId="0" fontId="18" fillId="0" borderId="74" xfId="0" quotePrefix="1" applyFont="1" applyBorder="1" applyAlignment="1">
      <alignment horizontal="right" vertical="center"/>
    </xf>
    <xf numFmtId="38" fontId="4" fillId="0" borderId="53" xfId="0" applyNumberFormat="1" applyFont="1" applyBorder="1" applyAlignment="1">
      <alignment horizontal="right" vertical="center"/>
    </xf>
    <xf numFmtId="0" fontId="4" fillId="0" borderId="89" xfId="0" applyFont="1" applyBorder="1" applyAlignment="1">
      <alignment horizontal="right" vertical="center"/>
    </xf>
    <xf numFmtId="0" fontId="4" fillId="0" borderId="54" xfId="0" applyFont="1" applyBorder="1" applyAlignment="1">
      <alignment horizontal="right" vertical="center"/>
    </xf>
    <xf numFmtId="0" fontId="17" fillId="2" borderId="91" xfId="0" applyFont="1" applyFill="1" applyBorder="1" applyAlignment="1" applyProtection="1">
      <alignment horizontal="center" vertical="center"/>
      <protection locked="0"/>
    </xf>
    <xf numFmtId="0" fontId="27" fillId="2" borderId="92" xfId="0" applyFont="1" applyFill="1" applyBorder="1" applyAlignment="1" applyProtection="1">
      <alignment horizontal="center" vertical="center"/>
      <protection locked="0"/>
    </xf>
    <xf numFmtId="38" fontId="4" fillId="0" borderId="91" xfId="3" applyFont="1" applyBorder="1" applyAlignment="1">
      <alignment horizontal="right" vertical="center"/>
    </xf>
    <xf numFmtId="38" fontId="4" fillId="0" borderId="93" xfId="3" applyFont="1" applyBorder="1" applyAlignment="1">
      <alignment horizontal="right" vertical="center"/>
    </xf>
    <xf numFmtId="0" fontId="27" fillId="2" borderId="3" xfId="0" applyFont="1" applyFill="1" applyBorder="1" applyAlignment="1" applyProtection="1">
      <alignment horizontal="center" vertical="center"/>
      <protection locked="0"/>
    </xf>
    <xf numFmtId="0" fontId="27" fillId="2" borderId="95" xfId="0" applyFont="1" applyFill="1" applyBorder="1" applyAlignment="1" applyProtection="1">
      <alignment horizontal="center" vertical="center"/>
      <protection locked="0"/>
    </xf>
    <xf numFmtId="38" fontId="4" fillId="0" borderId="3" xfId="3" applyFont="1" applyBorder="1" applyAlignment="1">
      <alignment horizontal="right" vertical="center"/>
    </xf>
    <xf numFmtId="38" fontId="4" fillId="0" borderId="96" xfId="3" applyFont="1" applyBorder="1" applyAlignment="1">
      <alignment horizontal="right" vertical="center"/>
    </xf>
    <xf numFmtId="0" fontId="27" fillId="2" borderId="99" xfId="0" applyFont="1" applyFill="1" applyBorder="1" applyAlignment="1" applyProtection="1">
      <alignment horizontal="center" vertical="center"/>
      <protection locked="0"/>
    </xf>
    <xf numFmtId="0" fontId="27" fillId="2" borderId="100" xfId="0" applyFont="1" applyFill="1" applyBorder="1" applyAlignment="1" applyProtection="1">
      <alignment horizontal="center" vertical="center"/>
      <protection locked="0"/>
    </xf>
    <xf numFmtId="38" fontId="4" fillId="0" borderId="99" xfId="3" applyFont="1" applyBorder="1" applyAlignment="1">
      <alignment horizontal="right" vertical="center"/>
    </xf>
    <xf numFmtId="38" fontId="4" fillId="0" borderId="102" xfId="3" applyFont="1" applyBorder="1" applyAlignment="1">
      <alignment horizontal="right" vertical="center"/>
    </xf>
    <xf numFmtId="181" fontId="20" fillId="2" borderId="2"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177" fontId="20" fillId="2" borderId="2" xfId="0" applyNumberFormat="1" applyFont="1" applyFill="1" applyBorder="1" applyAlignment="1" applyProtection="1">
      <alignment horizontal="center" vertical="center"/>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7" xfId="0" quotePrefix="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0" fillId="0" borderId="3" xfId="0" quotePrefix="1" applyFont="1" applyBorder="1" applyAlignment="1">
      <alignment horizontal="center" vertical="center" shrinkToFit="1"/>
    </xf>
    <xf numFmtId="0" fontId="20" fillId="0" borderId="4" xfId="0" quotePrefix="1" applyFont="1" applyBorder="1" applyAlignment="1">
      <alignment horizontal="center" vertical="center" shrinkToFit="1"/>
    </xf>
    <xf numFmtId="0" fontId="20" fillId="0" borderId="5" xfId="0" quotePrefix="1" applyFont="1" applyBorder="1" applyAlignment="1">
      <alignment horizontal="center" vertical="center" shrinkToFit="1"/>
    </xf>
    <xf numFmtId="0" fontId="20" fillId="0" borderId="3" xfId="0" quotePrefix="1"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181" fontId="20" fillId="0" borderId="2" xfId="0" applyNumberFormat="1" applyFont="1" applyBorder="1" applyAlignment="1">
      <alignment horizontal="center" vertical="center" shrinkToFit="1"/>
    </xf>
    <xf numFmtId="0" fontId="20"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3" xfId="0" quotePrefix="1" applyFont="1" applyBorder="1" applyAlignment="1">
      <alignment horizontal="left" vertical="center"/>
    </xf>
    <xf numFmtId="0" fontId="21" fillId="0" borderId="4" xfId="0" quotePrefix="1" applyFont="1" applyBorder="1" applyAlignment="1">
      <alignment horizontal="left" vertical="center"/>
    </xf>
    <xf numFmtId="0" fontId="21" fillId="0" borderId="5" xfId="0" quotePrefix="1" applyFont="1" applyBorder="1" applyAlignment="1">
      <alignment horizontal="left" vertical="center"/>
    </xf>
    <xf numFmtId="0" fontId="2" fillId="0" borderId="0" xfId="1" quotePrefix="1" applyAlignment="1">
      <alignment horizontal="left" vertical="center"/>
    </xf>
    <xf numFmtId="38" fontId="22" fillId="0" borderId="3" xfId="3" applyFont="1" applyFill="1" applyBorder="1" applyAlignment="1" applyProtection="1">
      <alignment horizontal="center" vertical="center"/>
    </xf>
    <xf numFmtId="38" fontId="22" fillId="0" borderId="50" xfId="3" applyFont="1" applyFill="1" applyBorder="1" applyAlignment="1" applyProtection="1">
      <alignment horizontal="center" vertical="center"/>
    </xf>
    <xf numFmtId="38" fontId="22" fillId="0" borderId="5" xfId="3" applyFont="1" applyFill="1" applyBorder="1" applyAlignment="1" applyProtection="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0" fillId="0" borderId="0" xfId="0" quotePrefix="1" applyAlignment="1">
      <alignment horizontal="left" vertical="center"/>
    </xf>
    <xf numFmtId="0" fontId="24" fillId="0" borderId="0" xfId="0" quotePrefix="1" applyFont="1" applyAlignment="1">
      <alignment horizontal="center" vertical="center" wrapText="1"/>
    </xf>
    <xf numFmtId="0" fontId="4" fillId="0" borderId="0" xfId="0" quotePrefix="1" applyFont="1" applyAlignment="1">
      <alignment horizontal="center" vertical="center" wrapText="1"/>
    </xf>
    <xf numFmtId="182" fontId="0" fillId="2" borderId="3" xfId="0" applyNumberFormat="1" applyFill="1" applyBorder="1" applyAlignment="1" applyProtection="1">
      <alignment horizontal="center" vertical="center" shrinkToFit="1"/>
      <protection locked="0"/>
    </xf>
    <xf numFmtId="182" fontId="0" fillId="2" borderId="5" xfId="0" applyNumberFormat="1" applyFill="1" applyBorder="1" applyAlignment="1" applyProtection="1">
      <alignment horizontal="center" vertical="center" shrinkToFit="1"/>
      <protection locked="0"/>
    </xf>
    <xf numFmtId="0" fontId="2" fillId="0" borderId="2" xfId="1" quotePrefix="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179" fontId="2" fillId="2" borderId="2" xfId="1" applyNumberForma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2" fillId="2" borderId="3" xfId="1" applyFill="1" applyBorder="1" applyAlignment="1" applyProtection="1">
      <alignment horizontal="center" vertical="center" shrinkToFit="1"/>
      <protection locked="0"/>
    </xf>
    <xf numFmtId="0" fontId="2" fillId="2" borderId="5" xfId="1" applyFill="1" applyBorder="1" applyAlignment="1" applyProtection="1">
      <alignment horizontal="center" vertical="center" shrinkToFit="1"/>
      <protection locked="0"/>
    </xf>
    <xf numFmtId="0" fontId="2" fillId="2" borderId="3" xfId="1" quotePrefix="1" applyFill="1" applyBorder="1" applyAlignment="1" applyProtection="1">
      <alignment horizontal="center" vertical="center" shrinkToFit="1"/>
      <protection locked="0"/>
    </xf>
    <xf numFmtId="0" fontId="2" fillId="2" borderId="4" xfId="1" quotePrefix="1" applyFill="1" applyBorder="1" applyAlignment="1" applyProtection="1">
      <alignment horizontal="center" vertical="center" shrinkToFit="1"/>
      <protection locked="0"/>
    </xf>
    <xf numFmtId="0" fontId="2" fillId="2" borderId="5" xfId="1" quotePrefix="1" applyFill="1" applyBorder="1" applyAlignment="1" applyProtection="1">
      <alignment horizontal="center" vertical="center" shrinkToFit="1"/>
      <protection locked="0"/>
    </xf>
    <xf numFmtId="0" fontId="2" fillId="0" borderId="2" xfId="1" applyBorder="1" applyAlignment="1">
      <alignment horizontal="center" vertical="center" shrinkToFit="1"/>
    </xf>
    <xf numFmtId="0" fontId="2" fillId="0" borderId="3" xfId="1" applyBorder="1" applyAlignment="1">
      <alignment horizontal="center" vertical="center" shrinkToFit="1"/>
    </xf>
    <xf numFmtId="0" fontId="2" fillId="2" borderId="117" xfId="1" applyFill="1" applyBorder="1" applyAlignment="1" applyProtection="1">
      <alignment horizontal="center" vertical="center" shrinkToFit="1"/>
      <protection locked="0"/>
    </xf>
    <xf numFmtId="0" fontId="2" fillId="2" borderId="118" xfId="1" applyFill="1" applyBorder="1" applyAlignment="1" applyProtection="1">
      <alignment horizontal="center" vertical="center" shrinkToFit="1"/>
      <protection locked="0"/>
    </xf>
    <xf numFmtId="0" fontId="2" fillId="0" borderId="5" xfId="1" quotePrefix="1" applyBorder="1" applyAlignment="1">
      <alignment horizontal="left" vertical="center" wrapText="1"/>
    </xf>
    <xf numFmtId="0" fontId="2" fillId="0" borderId="2" xfId="1" applyBorder="1" applyAlignment="1">
      <alignment horizontal="left" vertical="center" wrapText="1"/>
    </xf>
    <xf numFmtId="0" fontId="2" fillId="2" borderId="2" xfId="1" applyFill="1" applyBorder="1" applyAlignment="1" applyProtection="1">
      <alignment horizontal="center" vertical="center" shrinkToFit="1"/>
      <protection locked="0"/>
    </xf>
    <xf numFmtId="0" fontId="2" fillId="0" borderId="2" xfId="1" quotePrefix="1" applyBorder="1" applyAlignment="1">
      <alignment horizontal="center" vertical="center" wrapText="1"/>
    </xf>
    <xf numFmtId="0" fontId="2" fillId="0" borderId="2" xfId="1" applyBorder="1" applyAlignment="1">
      <alignment horizontal="center" vertical="center" wrapText="1"/>
    </xf>
    <xf numFmtId="0" fontId="4" fillId="0" borderId="8" xfId="0" applyFont="1" applyBorder="1" applyAlignment="1">
      <alignment horizontal="center" vertical="center"/>
    </xf>
    <xf numFmtId="183" fontId="0" fillId="2" borderId="2" xfId="0" applyNumberFormat="1" applyFill="1" applyBorder="1" applyAlignment="1" applyProtection="1">
      <alignment horizontal="center" vertical="center" shrinkToFit="1"/>
      <protection locked="0"/>
    </xf>
    <xf numFmtId="0" fontId="2" fillId="0" borderId="15" xfId="1" applyBorder="1" applyAlignment="1">
      <alignment horizontal="center" vertical="center"/>
    </xf>
    <xf numFmtId="0" fontId="0" fillId="0" borderId="2" xfId="0" applyBorder="1" applyAlignment="1">
      <alignment horizontal="center" vertical="center"/>
    </xf>
    <xf numFmtId="0" fontId="2" fillId="0" borderId="0" xfId="1" applyAlignment="1">
      <alignment horizontal="left" vertical="center"/>
    </xf>
    <xf numFmtId="0" fontId="0" fillId="0" borderId="112" xfId="0" quotePrefix="1" applyBorder="1" applyAlignment="1">
      <alignment horizontal="left" vertical="center"/>
    </xf>
    <xf numFmtId="0" fontId="0" fillId="0" borderId="48" xfId="0" applyBorder="1" applyAlignment="1">
      <alignment horizontal="center" vertical="center"/>
    </xf>
    <xf numFmtId="0" fontId="0" fillId="0" borderId="46" xfId="0" applyBorder="1" applyAlignment="1">
      <alignment horizontal="center" vertical="center"/>
    </xf>
    <xf numFmtId="0" fontId="0" fillId="0" borderId="51" xfId="0" applyBorder="1" applyAlignment="1">
      <alignment horizontal="center" vertical="center"/>
    </xf>
    <xf numFmtId="0" fontId="7" fillId="0" borderId="2" xfId="1" quotePrefix="1" applyFont="1" applyBorder="1" applyAlignment="1">
      <alignment horizontal="center" vertical="center" wrapText="1"/>
    </xf>
    <xf numFmtId="0" fontId="7" fillId="0" borderId="2" xfId="1" applyFont="1" applyBorder="1" applyAlignment="1">
      <alignment horizontal="center" vertical="center"/>
    </xf>
    <xf numFmtId="0" fontId="7" fillId="0" borderId="2" xfId="1" applyFont="1" applyBorder="1" applyAlignment="1">
      <alignment horizontal="center" vertical="center" wrapText="1"/>
    </xf>
    <xf numFmtId="0" fontId="0" fillId="2" borderId="2" xfId="0" applyFill="1" applyBorder="1" applyAlignment="1" applyProtection="1">
      <alignment horizontal="left" vertical="top"/>
      <protection locked="0"/>
    </xf>
    <xf numFmtId="0" fontId="2" fillId="0" borderId="0" xfId="1" quotePrefix="1" applyAlignment="1">
      <alignment horizontal="center" vertical="center"/>
    </xf>
    <xf numFmtId="0" fontId="2" fillId="2" borderId="3" xfId="1" applyFill="1" applyBorder="1" applyAlignment="1" applyProtection="1">
      <alignment horizontal="center" vertical="center"/>
      <protection locked="0"/>
    </xf>
    <xf numFmtId="0" fontId="2" fillId="2" borderId="4" xfId="1" applyFill="1" applyBorder="1" applyAlignment="1" applyProtection="1">
      <alignment horizontal="center" vertical="center"/>
      <protection locked="0"/>
    </xf>
    <xf numFmtId="0" fontId="2" fillId="2" borderId="5" xfId="1" applyFill="1" applyBorder="1" applyAlignment="1" applyProtection="1">
      <alignment horizontal="center" vertical="center"/>
      <protection locked="0"/>
    </xf>
    <xf numFmtId="0" fontId="2" fillId="2" borderId="4" xfId="1" applyFill="1" applyBorder="1" applyAlignment="1" applyProtection="1">
      <alignment horizontal="center" vertical="center" shrinkToFit="1"/>
      <protection locked="0"/>
    </xf>
    <xf numFmtId="0" fontId="8" fillId="0" borderId="2" xfId="0" quotePrefix="1" applyFont="1" applyBorder="1" applyAlignment="1">
      <alignment horizontal="center" vertical="center"/>
    </xf>
    <xf numFmtId="0" fontId="8" fillId="2" borderId="3" xfId="0" quotePrefix="1"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quotePrefix="1" applyFont="1" applyFill="1" applyBorder="1" applyAlignment="1" applyProtection="1">
      <alignment horizontal="center" vertical="center" shrinkToFit="1"/>
      <protection locked="0"/>
    </xf>
    <xf numFmtId="49" fontId="20" fillId="0" borderId="3" xfId="0" applyNumberFormat="1" applyFont="1" applyBorder="1" applyAlignment="1">
      <alignment horizontal="center" vertical="center"/>
    </xf>
    <xf numFmtId="0" fontId="20" fillId="0" borderId="4" xfId="0" applyNumberFormat="1" applyFont="1" applyBorder="1" applyAlignment="1">
      <alignment horizontal="center" vertical="center"/>
    </xf>
    <xf numFmtId="0" fontId="20" fillId="0" borderId="5" xfId="0" applyNumberFormat="1" applyFont="1" applyBorder="1" applyAlignment="1">
      <alignment horizontal="center" vertical="center"/>
    </xf>
    <xf numFmtId="0" fontId="17" fillId="0" borderId="0" xfId="0" quotePrefix="1" applyFont="1" applyAlignment="1">
      <alignment horizontal="center" vertical="center"/>
    </xf>
    <xf numFmtId="0" fontId="8" fillId="0" borderId="8" xfId="0" quotePrefix="1" applyFont="1" applyBorder="1" applyAlignment="1">
      <alignment horizontal="left" vertical="center" shrinkToFit="1"/>
    </xf>
    <xf numFmtId="0" fontId="25" fillId="0" borderId="0" xfId="0" quotePrefix="1" applyFont="1" applyAlignment="1">
      <alignment horizontal="left" vertical="center" shrinkToFit="1"/>
    </xf>
    <xf numFmtId="0" fontId="25" fillId="0" borderId="8" xfId="0" quotePrefix="1" applyFont="1" applyBorder="1" applyAlignment="1">
      <alignment horizontal="left" vertical="center" shrinkToFi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0" fillId="0" borderId="0" xfId="0" applyAlignment="1">
      <alignment horizontal="left" vertical="center"/>
    </xf>
    <xf numFmtId="0" fontId="8" fillId="0" borderId="3" xfId="0" quotePrefix="1"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 fillId="0" borderId="3" xfId="1" quotePrefix="1" applyBorder="1" applyAlignment="1">
      <alignment horizontal="center" vertical="center"/>
    </xf>
    <xf numFmtId="0" fontId="0" fillId="2" borderId="3"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2" fillId="2" borderId="119" xfId="1" applyFill="1" applyBorder="1" applyAlignment="1" applyProtection="1">
      <alignment horizontal="center" vertical="center" shrinkToFit="1"/>
      <protection locked="0"/>
    </xf>
    <xf numFmtId="0" fontId="2" fillId="0" borderId="3" xfId="1" quotePrefix="1" applyBorder="1" applyAlignment="1">
      <alignment horizontal="center" vertical="center" shrinkToFit="1"/>
    </xf>
    <xf numFmtId="0" fontId="2" fillId="0" borderId="4" xfId="1" applyBorder="1" applyAlignment="1">
      <alignment horizontal="center" vertical="center" shrinkToFit="1"/>
    </xf>
    <xf numFmtId="0" fontId="2" fillId="0" borderId="5" xfId="1" applyBorder="1" applyAlignment="1">
      <alignment horizontal="center" vertical="center" shrinkToFit="1"/>
    </xf>
    <xf numFmtId="0" fontId="8" fillId="0" borderId="0" xfId="2" quotePrefix="1" applyFont="1" applyAlignment="1">
      <alignment horizontal="left" vertical="center" wrapText="1"/>
    </xf>
    <xf numFmtId="0" fontId="8" fillId="0" borderId="0" xfId="2" applyFont="1" applyAlignment="1">
      <alignment horizontal="left" vertical="center"/>
    </xf>
    <xf numFmtId="0" fontId="10" fillId="0" borderId="4" xfId="2" applyFont="1" applyBorder="1" applyAlignment="1">
      <alignment horizontal="center" vertical="center"/>
    </xf>
    <xf numFmtId="180" fontId="8" fillId="2" borderId="3" xfId="0" applyNumberFormat="1" applyFont="1" applyFill="1" applyBorder="1" applyAlignment="1" applyProtection="1">
      <alignment horizontal="center" vertical="center"/>
      <protection locked="0"/>
    </xf>
    <xf numFmtId="180" fontId="8" fillId="2" borderId="5" xfId="0" applyNumberFormat="1" applyFont="1" applyFill="1" applyBorder="1" applyAlignment="1" applyProtection="1">
      <alignment horizontal="center" vertical="center"/>
      <protection locked="0"/>
    </xf>
    <xf numFmtId="0" fontId="8" fillId="0" borderId="0" xfId="2" quotePrefix="1" applyFont="1" applyAlignment="1">
      <alignment horizontal="left" vertical="top" wrapText="1"/>
    </xf>
    <xf numFmtId="0" fontId="8" fillId="0" borderId="0" xfId="2" applyFont="1" applyAlignment="1">
      <alignment horizontal="left" vertical="top" wrapText="1"/>
    </xf>
    <xf numFmtId="0" fontId="8" fillId="0" borderId="0" xfId="2" applyFont="1" applyAlignment="1">
      <alignment horizontal="left" vertical="center" wrapText="1"/>
    </xf>
    <xf numFmtId="0" fontId="8" fillId="0" borderId="0" xfId="2" applyFont="1" applyAlignment="1">
      <alignment vertical="center" wrapText="1"/>
    </xf>
    <xf numFmtId="0" fontId="8" fillId="0" borderId="0" xfId="2" quotePrefix="1" applyFont="1" applyAlignment="1">
      <alignment horizontal="left" vertical="center" shrinkToFit="1"/>
    </xf>
    <xf numFmtId="0" fontId="8" fillId="0" borderId="0" xfId="2" applyFont="1" applyAlignment="1">
      <alignment horizontal="left" vertical="center" shrinkToFit="1"/>
    </xf>
    <xf numFmtId="0" fontId="10" fillId="0" borderId="2" xfId="2" applyFont="1" applyBorder="1" applyAlignment="1">
      <alignment horizontal="left" vertical="center"/>
    </xf>
    <xf numFmtId="58" fontId="10" fillId="0" borderId="4" xfId="2" applyNumberFormat="1" applyFont="1" applyBorder="1" applyAlignment="1">
      <alignment horizontal="left" vertical="center"/>
    </xf>
    <xf numFmtId="0" fontId="2" fillId="2" borderId="2" xfId="1" applyFill="1" applyBorder="1" applyAlignment="1" applyProtection="1">
      <alignment horizontal="center" vertical="center"/>
      <protection locked="0"/>
    </xf>
    <xf numFmtId="0" fontId="2" fillId="2" borderId="2" xfId="1" applyFill="1" applyBorder="1" applyAlignment="1" applyProtection="1">
      <alignment horizontal="center"/>
      <protection locked="0"/>
    </xf>
    <xf numFmtId="0" fontId="5" fillId="0" borderId="0" xfId="1" quotePrefix="1" applyFont="1" applyAlignment="1">
      <alignment horizontal="center" vertical="center"/>
    </xf>
    <xf numFmtId="0" fontId="7" fillId="0" borderId="0" xfId="1" quotePrefix="1" applyFont="1" applyAlignment="1">
      <alignment horizontal="left" vertical="center" wrapText="1"/>
    </xf>
    <xf numFmtId="0" fontId="7" fillId="0" borderId="0" xfId="1" applyFont="1" applyAlignment="1">
      <alignment vertical="center"/>
    </xf>
    <xf numFmtId="0" fontId="2" fillId="0" borderId="2" xfId="1" applyBorder="1" applyAlignment="1">
      <alignment vertical="center"/>
    </xf>
    <xf numFmtId="0" fontId="2" fillId="0" borderId="2" xfId="1" applyBorder="1"/>
    <xf numFmtId="0" fontId="2" fillId="0" borderId="2" xfId="1" applyBorder="1" applyAlignment="1">
      <alignment horizontal="center"/>
    </xf>
    <xf numFmtId="0" fontId="7" fillId="0" borderId="10" xfId="1" quotePrefix="1" applyFont="1" applyBorder="1" applyAlignment="1">
      <alignment horizontal="left" vertical="top" wrapText="1"/>
    </xf>
    <xf numFmtId="0" fontId="7" fillId="0" borderId="10" xfId="1" applyFont="1" applyBorder="1" applyAlignment="1">
      <alignment horizontal="left" vertical="top" wrapText="1"/>
    </xf>
    <xf numFmtId="0" fontId="2" fillId="0" borderId="4" xfId="1" quotePrefix="1" applyBorder="1" applyAlignment="1">
      <alignment horizontal="left" vertical="center"/>
    </xf>
    <xf numFmtId="0" fontId="2" fillId="0" borderId="5" xfId="1" quotePrefix="1" applyBorder="1" applyAlignment="1">
      <alignment horizontal="left" vertical="center"/>
    </xf>
    <xf numFmtId="0" fontId="2" fillId="0" borderId="3" xfId="1" quotePrefix="1" applyBorder="1" applyAlignment="1">
      <alignment horizontal="left" vertical="center" shrinkToFit="1"/>
    </xf>
    <xf numFmtId="0" fontId="2" fillId="0" borderId="4" xfId="1" quotePrefix="1" applyBorder="1" applyAlignment="1">
      <alignment horizontal="left" vertical="center" shrinkToFit="1"/>
    </xf>
    <xf numFmtId="0" fontId="2" fillId="0" borderId="5" xfId="1" quotePrefix="1" applyBorder="1" applyAlignment="1">
      <alignment horizontal="left" vertical="center" shrinkToFit="1"/>
    </xf>
    <xf numFmtId="0" fontId="2" fillId="2" borderId="2" xfId="1" quotePrefix="1" applyFill="1" applyBorder="1" applyAlignment="1" applyProtection="1">
      <alignment horizontal="left" vertical="top" wrapText="1"/>
      <protection locked="0"/>
    </xf>
    <xf numFmtId="0" fontId="2" fillId="2" borderId="2" xfId="1" applyFill="1" applyBorder="1" applyAlignment="1" applyProtection="1">
      <alignment horizontal="left" vertical="top" wrapText="1"/>
      <protection locked="0"/>
    </xf>
    <xf numFmtId="0" fontId="2" fillId="0" borderId="15" xfId="1" quotePrefix="1" applyBorder="1" applyAlignment="1">
      <alignment horizontal="center" vertical="center" wrapText="1"/>
    </xf>
    <xf numFmtId="0" fontId="2" fillId="0" borderId="12" xfId="1" quotePrefix="1" applyBorder="1" applyAlignment="1">
      <alignment horizontal="center" vertical="center" wrapText="1"/>
    </xf>
    <xf numFmtId="0" fontId="2" fillId="0" borderId="12" xfId="1" applyBorder="1" applyAlignment="1">
      <alignment horizontal="center" vertical="center" wrapText="1"/>
    </xf>
    <xf numFmtId="0" fontId="2" fillId="0" borderId="6" xfId="1" applyBorder="1" applyAlignment="1">
      <alignment horizontal="center" vertical="center" wrapText="1"/>
    </xf>
    <xf numFmtId="0" fontId="2" fillId="2" borderId="15" xfId="1" quotePrefix="1" applyFill="1" applyBorder="1" applyAlignment="1" applyProtection="1">
      <alignment horizontal="left" vertical="top" wrapText="1"/>
      <protection locked="0"/>
    </xf>
    <xf numFmtId="0" fontId="2" fillId="2" borderId="15" xfId="1" applyFill="1" applyBorder="1" applyAlignment="1" applyProtection="1">
      <alignment horizontal="left" vertical="top" wrapText="1"/>
      <protection locked="0"/>
    </xf>
    <xf numFmtId="0" fontId="2" fillId="0" borderId="18" xfId="1" applyBorder="1" applyAlignment="1">
      <alignment vertical="top"/>
    </xf>
    <xf numFmtId="0" fontId="2" fillId="0" borderId="19" xfId="1" applyBorder="1" applyAlignment="1">
      <alignment vertical="top"/>
    </xf>
    <xf numFmtId="0" fontId="2" fillId="0" borderId="20" xfId="1" applyBorder="1" applyAlignment="1">
      <alignment vertical="top"/>
    </xf>
    <xf numFmtId="0" fontId="2" fillId="2" borderId="21" xfId="1" applyFill="1" applyBorder="1" applyAlignment="1" applyProtection="1">
      <alignment horizontal="left" vertical="center" shrinkToFit="1"/>
      <protection locked="0"/>
    </xf>
    <xf numFmtId="0" fontId="2" fillId="2" borderId="22" xfId="1" applyFill="1" applyBorder="1" applyAlignment="1" applyProtection="1">
      <alignment horizontal="left" vertical="center" shrinkToFit="1"/>
      <protection locked="0"/>
    </xf>
    <xf numFmtId="0" fontId="2" fillId="2" borderId="23" xfId="1" applyFill="1" applyBorder="1" applyAlignment="1" applyProtection="1">
      <alignment horizontal="left" vertical="center" shrinkToFit="1"/>
      <protection locked="0"/>
    </xf>
    <xf numFmtId="0" fontId="2" fillId="0" borderId="24" xfId="1" quotePrefix="1" applyBorder="1" applyAlignment="1">
      <alignment horizontal="left" vertical="top"/>
    </xf>
    <xf numFmtId="0" fontId="2" fillId="0" borderId="9" xfId="1" applyBorder="1" applyAlignment="1">
      <alignment vertical="top"/>
    </xf>
    <xf numFmtId="0" fontId="2" fillId="0" borderId="25" xfId="1" applyBorder="1" applyAlignment="1">
      <alignment vertical="top"/>
    </xf>
    <xf numFmtId="0" fontId="36" fillId="2" borderId="26" xfId="5" quotePrefix="1" applyFill="1" applyBorder="1" applyAlignment="1" applyProtection="1">
      <alignment horizontal="left" vertical="center" shrinkToFit="1"/>
      <protection locked="0"/>
    </xf>
    <xf numFmtId="0" fontId="2" fillId="2" borderId="27" xfId="1" applyFill="1" applyBorder="1" applyAlignment="1" applyProtection="1">
      <alignment horizontal="left" vertical="center" shrinkToFit="1"/>
      <protection locked="0"/>
    </xf>
    <xf numFmtId="0" fontId="2" fillId="2" borderId="28" xfId="1" applyFill="1" applyBorder="1" applyAlignment="1" applyProtection="1">
      <alignment horizontal="left" vertical="center" shrinkToFit="1"/>
      <protection locked="0"/>
    </xf>
  </cellXfs>
  <cellStyles count="6">
    <cellStyle name="ハイパーリンク" xfId="5" builtinId="8"/>
    <cellStyle name="桁区切り" xfId="3" builtinId="6"/>
    <cellStyle name="標準" xfId="0" builtinId="0"/>
    <cellStyle name="標準 2" xfId="1"/>
    <cellStyle name="標準 2 2" xfId="2"/>
    <cellStyle name="標準_料金早見表　　㈱遠鉄百貨店" xfId="4"/>
  </cellStyles>
  <dxfs count="555">
    <dxf>
      <font>
        <color theme="0"/>
      </font>
    </dxf>
    <dxf>
      <font>
        <color theme="0"/>
      </font>
    </dxf>
    <dxf>
      <font>
        <color theme="0"/>
      </font>
    </dxf>
    <dxf>
      <font>
        <color theme="0"/>
      </font>
    </dxf>
    <dxf>
      <font>
        <color theme="0"/>
      </font>
    </dxf>
    <dxf>
      <fill>
        <patternFill>
          <bgColor theme="1"/>
        </patternFill>
      </fill>
    </dxf>
    <dxf>
      <font>
        <color theme="0"/>
      </font>
    </dxf>
    <dxf>
      <font>
        <color theme="0"/>
      </font>
    </dxf>
    <dxf>
      <fill>
        <patternFill>
          <bgColor theme="1"/>
        </patternFill>
      </fill>
    </dxf>
    <dxf>
      <font>
        <color theme="0"/>
      </font>
    </dxf>
    <dxf>
      <font>
        <color theme="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theme="1"/>
        </patternFill>
      </fill>
    </dxf>
    <dxf>
      <fill>
        <patternFill>
          <bgColor theme="1"/>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33886</xdr:colOff>
      <xdr:row>75</xdr:row>
      <xdr:rowOff>243319</xdr:rowOff>
    </xdr:from>
    <xdr:to>
      <xdr:col>2</xdr:col>
      <xdr:colOff>186286</xdr:colOff>
      <xdr:row>77</xdr:row>
      <xdr:rowOff>138544</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33886" y="21722194"/>
          <a:ext cx="78105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利用時間</a:t>
          </a:r>
          <a:endParaRPr kumimoji="1" lang="en-US" altLang="ja-JP" sz="800"/>
        </a:p>
        <a:p>
          <a:r>
            <a:rPr kumimoji="1" lang="en-US" altLang="ja-JP" sz="800"/>
            <a:t>     </a:t>
          </a:r>
          <a:r>
            <a:rPr kumimoji="1" lang="ja-JP" altLang="en-US" sz="800"/>
            <a:t>帯</a:t>
          </a:r>
        </a:p>
      </xdr:txBody>
    </xdr:sp>
    <xdr:clientData/>
  </xdr:twoCellAnchor>
  <xdr:twoCellAnchor>
    <xdr:from>
      <xdr:col>0</xdr:col>
      <xdr:colOff>0</xdr:colOff>
      <xdr:row>77</xdr:row>
      <xdr:rowOff>176761</xdr:rowOff>
    </xdr:from>
    <xdr:to>
      <xdr:col>2</xdr:col>
      <xdr:colOff>152400</xdr:colOff>
      <xdr:row>78</xdr:row>
      <xdr:rowOff>52936</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0" y="22150936"/>
          <a:ext cx="781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利用施設</a:t>
          </a:r>
        </a:p>
      </xdr:txBody>
    </xdr:sp>
    <xdr:clientData/>
  </xdr:twoCellAnchor>
  <xdr:twoCellAnchor>
    <xdr:from>
      <xdr:col>3</xdr:col>
      <xdr:colOff>62163</xdr:colOff>
      <xdr:row>96</xdr:row>
      <xdr:rowOff>10687</xdr:rowOff>
    </xdr:from>
    <xdr:to>
      <xdr:col>7</xdr:col>
      <xdr:colOff>50737</xdr:colOff>
      <xdr:row>103</xdr:row>
      <xdr:rowOff>152400</xdr:rowOff>
    </xdr:to>
    <xdr:sp macro="" textlink="">
      <xdr:nvSpPr>
        <xdr:cNvPr id="4" name="円/楕円 3">
          <a:extLst>
            <a:ext uri="{FF2B5EF4-FFF2-40B4-BE49-F238E27FC236}">
              <a16:creationId xmlns:a16="http://schemas.microsoft.com/office/drawing/2014/main" xmlns="" id="{00000000-0008-0000-0200-000004000000}"/>
            </a:ext>
          </a:extLst>
        </xdr:cNvPr>
        <xdr:cNvSpPr/>
      </xdr:nvSpPr>
      <xdr:spPr>
        <a:xfrm>
          <a:off x="1052763" y="29395312"/>
          <a:ext cx="1474474" cy="1408538"/>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171450</xdr:colOff>
          <xdr:row>49</xdr:row>
          <xdr:rowOff>19050</xdr:rowOff>
        </xdr:from>
        <xdr:to>
          <xdr:col>11</xdr:col>
          <xdr:colOff>104775</xdr:colOff>
          <xdr:row>50</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55</xdr:row>
          <xdr:rowOff>266700</xdr:rowOff>
        </xdr:from>
        <xdr:to>
          <xdr:col>9</xdr:col>
          <xdr:colOff>0</xdr:colOff>
          <xdr:row>57</xdr:row>
          <xdr:rowOff>28575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xmlns=""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58</xdr:row>
          <xdr:rowOff>0</xdr:rowOff>
        </xdr:from>
        <xdr:to>
          <xdr:col>4</xdr:col>
          <xdr:colOff>95250</xdr:colOff>
          <xdr:row>58</xdr:row>
          <xdr:rowOff>247650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xmlns=""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49</xdr:row>
          <xdr:rowOff>276225</xdr:rowOff>
        </xdr:from>
        <xdr:to>
          <xdr:col>11</xdr:col>
          <xdr:colOff>104775</xdr:colOff>
          <xdr:row>51</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xmlns=""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9525</xdr:rowOff>
        </xdr:from>
        <xdr:to>
          <xdr:col>11</xdr:col>
          <xdr:colOff>104775</xdr:colOff>
          <xdr:row>52</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xmlns=""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52</xdr:row>
          <xdr:rowOff>38100</xdr:rowOff>
        </xdr:from>
        <xdr:to>
          <xdr:col>11</xdr:col>
          <xdr:colOff>104775</xdr:colOff>
          <xdr:row>53</xdr:row>
          <xdr:rowOff>38100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xmlns=""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52</xdr:row>
          <xdr:rowOff>276225</xdr:rowOff>
        </xdr:from>
        <xdr:to>
          <xdr:col>11</xdr:col>
          <xdr:colOff>104775</xdr:colOff>
          <xdr:row>54</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xmlns=""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55</xdr:row>
          <xdr:rowOff>28575</xdr:rowOff>
        </xdr:from>
        <xdr:to>
          <xdr:col>9</xdr:col>
          <xdr:colOff>9525</xdr:colOff>
          <xdr:row>56</xdr:row>
          <xdr:rowOff>47625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xmlns=""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55</xdr:row>
          <xdr:rowOff>266700</xdr:rowOff>
        </xdr:from>
        <xdr:to>
          <xdr:col>13</xdr:col>
          <xdr:colOff>47625</xdr:colOff>
          <xdr:row>57</xdr:row>
          <xdr:rowOff>28575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xmlns=""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xdr:row>
          <xdr:rowOff>266700</xdr:rowOff>
        </xdr:from>
        <xdr:to>
          <xdr:col>15</xdr:col>
          <xdr:colOff>57150</xdr:colOff>
          <xdr:row>57</xdr:row>
          <xdr:rowOff>28575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xmlns=""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55</xdr:row>
          <xdr:rowOff>266700</xdr:rowOff>
        </xdr:from>
        <xdr:to>
          <xdr:col>17</xdr:col>
          <xdr:colOff>19050</xdr:colOff>
          <xdr:row>57</xdr:row>
          <xdr:rowOff>28575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xmlns=""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58</xdr:row>
          <xdr:rowOff>228600</xdr:rowOff>
        </xdr:from>
        <xdr:to>
          <xdr:col>4</xdr:col>
          <xdr:colOff>95250</xdr:colOff>
          <xdr:row>59</xdr:row>
          <xdr:rowOff>219075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xmlns=""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60</xdr:row>
          <xdr:rowOff>0</xdr:rowOff>
        </xdr:from>
        <xdr:to>
          <xdr:col>4</xdr:col>
          <xdr:colOff>95250</xdr:colOff>
          <xdr:row>60</xdr:row>
          <xdr:rowOff>247650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xmlns=""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62</xdr:row>
          <xdr:rowOff>9525</xdr:rowOff>
        </xdr:from>
        <xdr:to>
          <xdr:col>4</xdr:col>
          <xdr:colOff>95250</xdr:colOff>
          <xdr:row>63</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xmlns=""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63</xdr:row>
          <xdr:rowOff>0</xdr:rowOff>
        </xdr:from>
        <xdr:to>
          <xdr:col>4</xdr:col>
          <xdr:colOff>95250</xdr:colOff>
          <xdr:row>63</xdr:row>
          <xdr:rowOff>247650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xmlns=""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65</xdr:row>
          <xdr:rowOff>9525</xdr:rowOff>
        </xdr:from>
        <xdr:to>
          <xdr:col>4</xdr:col>
          <xdr:colOff>95250</xdr:colOff>
          <xdr:row>66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xmlns=""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66</xdr:row>
          <xdr:rowOff>0</xdr:rowOff>
        </xdr:from>
        <xdr:to>
          <xdr:col>4</xdr:col>
          <xdr:colOff>95250</xdr:colOff>
          <xdr:row>66</xdr:row>
          <xdr:rowOff>247650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xmlns=""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67</xdr:row>
          <xdr:rowOff>9525</xdr:rowOff>
        </xdr:from>
        <xdr:to>
          <xdr:col>4</xdr:col>
          <xdr:colOff>95250</xdr:colOff>
          <xdr:row>68</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xmlns=""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67</xdr:row>
          <xdr:rowOff>9525</xdr:rowOff>
        </xdr:from>
        <xdr:to>
          <xdr:col>7</xdr:col>
          <xdr:colOff>95250</xdr:colOff>
          <xdr:row>68</xdr:row>
          <xdr:rowOff>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xmlns=""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67</xdr:row>
          <xdr:rowOff>9525</xdr:rowOff>
        </xdr:from>
        <xdr:to>
          <xdr:col>4</xdr:col>
          <xdr:colOff>95250</xdr:colOff>
          <xdr:row>68</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xmlns=""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98</xdr:row>
      <xdr:rowOff>51074</xdr:rowOff>
    </xdr:from>
    <xdr:to>
      <xdr:col>18</xdr:col>
      <xdr:colOff>237388</xdr:colOff>
      <xdr:row>102</xdr:row>
      <xdr:rowOff>96254</xdr:rowOff>
    </xdr:to>
    <xdr:grpSp>
      <xdr:nvGrpSpPr>
        <xdr:cNvPr id="25" name="グループ化 24">
          <a:extLst>
            <a:ext uri="{FF2B5EF4-FFF2-40B4-BE49-F238E27FC236}">
              <a16:creationId xmlns:a16="http://schemas.microsoft.com/office/drawing/2014/main" xmlns="" id="{00000000-0008-0000-0200-000005000000}"/>
            </a:ext>
          </a:extLst>
        </xdr:cNvPr>
        <xdr:cNvGrpSpPr/>
      </xdr:nvGrpSpPr>
      <xdr:grpSpPr>
        <a:xfrm>
          <a:off x="4710545" y="29942256"/>
          <a:ext cx="2081775" cy="737907"/>
          <a:chOff x="4211053" y="19654526"/>
          <a:chExt cx="1905767" cy="718948"/>
        </a:xfrm>
      </xdr:grpSpPr>
      <xdr:grpSp>
        <xdr:nvGrpSpPr>
          <xdr:cNvPr id="26" name="グループ化 25">
            <a:extLst>
              <a:ext uri="{FF2B5EF4-FFF2-40B4-BE49-F238E27FC236}">
                <a16:creationId xmlns:a16="http://schemas.microsoft.com/office/drawing/2014/main" xmlns="" id="{00000000-0008-0000-0200-000019000000}"/>
              </a:ext>
            </a:extLst>
          </xdr:cNvPr>
          <xdr:cNvGrpSpPr/>
        </xdr:nvGrpSpPr>
        <xdr:grpSpPr>
          <a:xfrm>
            <a:off x="4211053" y="19695785"/>
            <a:ext cx="1856285" cy="677689"/>
            <a:chOff x="4838700" y="20373975"/>
            <a:chExt cx="2026231" cy="692728"/>
          </a:xfrm>
        </xdr:grpSpPr>
        <xdr:sp macro="" textlink="">
          <xdr:nvSpPr>
            <xdr:cNvPr id="30" name="正方形/長方形 29">
              <a:extLst>
                <a:ext uri="{FF2B5EF4-FFF2-40B4-BE49-F238E27FC236}">
                  <a16:creationId xmlns:a16="http://schemas.microsoft.com/office/drawing/2014/main" xmlns="" id="{00000000-0008-0000-0200-00001A000000}"/>
                </a:ext>
              </a:extLst>
            </xdr:cNvPr>
            <xdr:cNvSpPr/>
          </xdr:nvSpPr>
          <xdr:spPr>
            <a:xfrm>
              <a:off x="4838702"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xmlns="" id="{00000000-0008-0000-0200-00001B000000}"/>
                </a:ext>
              </a:extLst>
            </xdr:cNvPr>
            <xdr:cNvSpPr/>
          </xdr:nvSpPr>
          <xdr:spPr>
            <a:xfrm>
              <a:off x="5514111"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xmlns="" id="{00000000-0008-0000-0200-00001C000000}"/>
                </a:ext>
              </a:extLst>
            </xdr:cNvPr>
            <xdr:cNvSpPr/>
          </xdr:nvSpPr>
          <xdr:spPr>
            <a:xfrm>
              <a:off x="6189521"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正方形/長方形 32">
              <a:extLst>
                <a:ext uri="{FF2B5EF4-FFF2-40B4-BE49-F238E27FC236}">
                  <a16:creationId xmlns:a16="http://schemas.microsoft.com/office/drawing/2014/main" xmlns="" id="{00000000-0008-0000-0200-00001D000000}"/>
                </a:ext>
              </a:extLst>
            </xdr:cNvPr>
            <xdr:cNvSpPr/>
          </xdr:nvSpPr>
          <xdr:spPr>
            <a:xfrm>
              <a:off x="6189520"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xmlns="" id="{00000000-0008-0000-0200-00001E000000}"/>
                </a:ext>
              </a:extLst>
            </xdr:cNvPr>
            <xdr:cNvSpPr/>
          </xdr:nvSpPr>
          <xdr:spPr>
            <a:xfrm>
              <a:off x="5514111"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正方形/長方形 34">
              <a:extLst>
                <a:ext uri="{FF2B5EF4-FFF2-40B4-BE49-F238E27FC236}">
                  <a16:creationId xmlns:a16="http://schemas.microsoft.com/office/drawing/2014/main" xmlns="" id="{00000000-0008-0000-0200-00001F000000}"/>
                </a:ext>
              </a:extLst>
            </xdr:cNvPr>
            <xdr:cNvSpPr/>
          </xdr:nvSpPr>
          <xdr:spPr>
            <a:xfrm>
              <a:off x="4838700"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xmlns="" id="{00000000-0008-0000-0200-000020000000}"/>
              </a:ext>
            </a:extLst>
          </xdr:cNvPr>
          <xdr:cNvSpPr txBox="1"/>
        </xdr:nvSpPr>
        <xdr:spPr>
          <a:xfrm>
            <a:off x="4289199" y="19654526"/>
            <a:ext cx="673768" cy="219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館　長</a:t>
            </a:r>
          </a:p>
        </xdr:txBody>
      </xdr:sp>
      <xdr:sp macro="" textlink="">
        <xdr:nvSpPr>
          <xdr:cNvPr id="28" name="テキスト ボックス 27">
            <a:extLst>
              <a:ext uri="{FF2B5EF4-FFF2-40B4-BE49-F238E27FC236}">
                <a16:creationId xmlns:a16="http://schemas.microsoft.com/office/drawing/2014/main" xmlns="" id="{00000000-0008-0000-0200-000021000000}"/>
              </a:ext>
            </a:extLst>
          </xdr:cNvPr>
          <xdr:cNvSpPr txBox="1"/>
        </xdr:nvSpPr>
        <xdr:spPr>
          <a:xfrm>
            <a:off x="4834571" y="19658951"/>
            <a:ext cx="707385" cy="22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処理担当</a:t>
            </a:r>
          </a:p>
        </xdr:txBody>
      </xdr:sp>
      <xdr:sp macro="" textlink="">
        <xdr:nvSpPr>
          <xdr:cNvPr id="29" name="テキスト ボックス 28">
            <a:extLst>
              <a:ext uri="{FF2B5EF4-FFF2-40B4-BE49-F238E27FC236}">
                <a16:creationId xmlns:a16="http://schemas.microsoft.com/office/drawing/2014/main" xmlns="" id="{00000000-0008-0000-0200-000022000000}"/>
              </a:ext>
            </a:extLst>
          </xdr:cNvPr>
          <xdr:cNvSpPr txBox="1"/>
        </xdr:nvSpPr>
        <xdr:spPr>
          <a:xfrm>
            <a:off x="5439483" y="19658951"/>
            <a:ext cx="677337" cy="18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受付</a:t>
            </a:r>
            <a:r>
              <a:rPr kumimoji="1" lang="en-US" altLang="ja-JP" sz="1000"/>
              <a:t>(HP)</a:t>
            </a:r>
            <a:endParaRPr kumimoji="1" lang="ja-JP" altLang="en-US" sz="1000"/>
          </a:p>
        </xdr:txBody>
      </xdr:sp>
    </xdr:grpSp>
    <xdr:clientData/>
  </xdr:twoCellAnchor>
  <xdr:twoCellAnchor>
    <xdr:from>
      <xdr:col>4</xdr:col>
      <xdr:colOff>150336</xdr:colOff>
      <xdr:row>96</xdr:row>
      <xdr:rowOff>129280</xdr:rowOff>
    </xdr:from>
    <xdr:to>
      <xdr:col>6</xdr:col>
      <xdr:colOff>150335</xdr:colOff>
      <xdr:row>98</xdr:row>
      <xdr:rowOff>1591</xdr:rowOff>
    </xdr:to>
    <xdr:sp macro="" textlink="">
      <xdr:nvSpPr>
        <xdr:cNvPr id="36" name="テキスト ボックス 35">
          <a:extLst>
            <a:ext uri="{FF2B5EF4-FFF2-40B4-BE49-F238E27FC236}">
              <a16:creationId xmlns:a16="http://schemas.microsoft.com/office/drawing/2014/main" xmlns="" id="{00000000-0008-0000-0200-000023000000}"/>
            </a:ext>
          </a:extLst>
        </xdr:cNvPr>
        <xdr:cNvSpPr txBox="1"/>
      </xdr:nvSpPr>
      <xdr:spPr>
        <a:xfrm>
          <a:off x="1512411" y="29513905"/>
          <a:ext cx="742949" cy="281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受付印</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38</xdr:row>
          <xdr:rowOff>257175</xdr:rowOff>
        </xdr:from>
        <xdr:to>
          <xdr:col>3</xdr:col>
          <xdr:colOff>66675</xdr:colOff>
          <xdr:row>39</xdr:row>
          <xdr:rowOff>276225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xmlns=""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216478</xdr:colOff>
      <xdr:row>82</xdr:row>
      <xdr:rowOff>51955</xdr:rowOff>
    </xdr:from>
    <xdr:to>
      <xdr:col>16</xdr:col>
      <xdr:colOff>230333</xdr:colOff>
      <xdr:row>83</xdr:row>
      <xdr:rowOff>125557</xdr:rowOff>
    </xdr:to>
    <xdr:sp macro="" textlink="">
      <xdr:nvSpPr>
        <xdr:cNvPr id="38" name="角丸四角形 37">
          <a:extLst>
            <a:ext uri="{FF2B5EF4-FFF2-40B4-BE49-F238E27FC236}">
              <a16:creationId xmlns:a16="http://schemas.microsoft.com/office/drawing/2014/main" xmlns="" id="{00000000-0008-0000-0100-00002E000000}"/>
            </a:ext>
          </a:extLst>
        </xdr:cNvPr>
        <xdr:cNvSpPr/>
      </xdr:nvSpPr>
      <xdr:spPr>
        <a:xfrm>
          <a:off x="3810001" y="24323387"/>
          <a:ext cx="2247900" cy="5238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cap="none" spc="0">
              <a:ln w="0"/>
              <a:solidFill>
                <a:srgbClr val="FF0000"/>
              </a:solidFill>
              <a:effectLst>
                <a:outerShdw blurRad="38100" dist="19050" dir="2700000" algn="tl" rotWithShape="0">
                  <a:schemeClr val="dk1">
                    <a:alpha val="40000"/>
                  </a:schemeClr>
                </a:outerShdw>
              </a:effectLst>
            </a:rPr>
            <a:t>本内容は記入例です</a:t>
          </a:r>
          <a:endParaRPr kumimoji="1" lang="ja-JP" altLang="en-US" sz="1400">
            <a:solidFill>
              <a:srgbClr val="FF0000"/>
            </a:solidFill>
          </a:endParaRPr>
        </a:p>
      </xdr:txBody>
    </xdr:sp>
    <xdr:clientData/>
  </xdr:twoCellAnchor>
  <xdr:twoCellAnchor>
    <xdr:from>
      <xdr:col>10</xdr:col>
      <xdr:colOff>43295</xdr:colOff>
      <xdr:row>34</xdr:row>
      <xdr:rowOff>34637</xdr:rowOff>
    </xdr:from>
    <xdr:to>
      <xdr:col>16</xdr:col>
      <xdr:colOff>57150</xdr:colOff>
      <xdr:row>36</xdr:row>
      <xdr:rowOff>4330</xdr:rowOff>
    </xdr:to>
    <xdr:sp macro="" textlink="">
      <xdr:nvSpPr>
        <xdr:cNvPr id="39" name="角丸四角形 38">
          <a:extLst>
            <a:ext uri="{FF2B5EF4-FFF2-40B4-BE49-F238E27FC236}">
              <a16:creationId xmlns:a16="http://schemas.microsoft.com/office/drawing/2014/main" xmlns="" id="{00000000-0008-0000-0100-00002D000000}"/>
            </a:ext>
          </a:extLst>
        </xdr:cNvPr>
        <xdr:cNvSpPr/>
      </xdr:nvSpPr>
      <xdr:spPr>
        <a:xfrm>
          <a:off x="3636818" y="11585864"/>
          <a:ext cx="2247900" cy="5238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cap="none" spc="0">
              <a:ln w="0"/>
              <a:solidFill>
                <a:srgbClr val="FF0000"/>
              </a:solidFill>
              <a:effectLst>
                <a:outerShdw blurRad="38100" dist="19050" dir="2700000" algn="tl" rotWithShape="0">
                  <a:schemeClr val="dk1">
                    <a:alpha val="40000"/>
                  </a:schemeClr>
                </a:outerShdw>
              </a:effectLst>
            </a:rPr>
            <a:t>本内容は記入例です</a:t>
          </a:r>
          <a:endParaRPr kumimoji="1" lang="ja-JP" altLang="en-US" sz="1400">
            <a:solidFill>
              <a:srgbClr val="FF0000"/>
            </a:solidFill>
          </a:endParaRPr>
        </a:p>
      </xdr:txBody>
    </xdr:sp>
    <xdr:clientData/>
  </xdr:twoCellAnchor>
  <xdr:twoCellAnchor>
    <xdr:from>
      <xdr:col>5</xdr:col>
      <xdr:colOff>285750</xdr:colOff>
      <xdr:row>2</xdr:row>
      <xdr:rowOff>60613</xdr:rowOff>
    </xdr:from>
    <xdr:to>
      <xdr:col>11</xdr:col>
      <xdr:colOff>299604</xdr:colOff>
      <xdr:row>3</xdr:row>
      <xdr:rowOff>298738</xdr:rowOff>
    </xdr:to>
    <xdr:sp macro="" textlink="">
      <xdr:nvSpPr>
        <xdr:cNvPr id="40" name="角丸四角形 39">
          <a:extLst>
            <a:ext uri="{FF2B5EF4-FFF2-40B4-BE49-F238E27FC236}">
              <a16:creationId xmlns:a16="http://schemas.microsoft.com/office/drawing/2014/main" xmlns="" id="{00000000-0008-0000-0100-00002C000000}"/>
            </a:ext>
          </a:extLst>
        </xdr:cNvPr>
        <xdr:cNvSpPr/>
      </xdr:nvSpPr>
      <xdr:spPr>
        <a:xfrm>
          <a:off x="2017568" y="848590"/>
          <a:ext cx="2247900" cy="5238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cap="none" spc="0">
              <a:ln w="0"/>
              <a:solidFill>
                <a:srgbClr val="FF0000"/>
              </a:solidFill>
              <a:effectLst>
                <a:outerShdw blurRad="38100" dist="19050" dir="2700000" algn="tl" rotWithShape="0">
                  <a:schemeClr val="dk1">
                    <a:alpha val="40000"/>
                  </a:schemeClr>
                </a:outerShdw>
              </a:effectLst>
            </a:rPr>
            <a:t>本内容は記入例です</a:t>
          </a:r>
          <a:endParaRPr kumimoji="1" lang="ja-JP" altLang="en-US"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33886</xdr:colOff>
      <xdr:row>75</xdr:row>
      <xdr:rowOff>243319</xdr:rowOff>
    </xdr:from>
    <xdr:to>
      <xdr:col>2</xdr:col>
      <xdr:colOff>186286</xdr:colOff>
      <xdr:row>77</xdr:row>
      <xdr:rowOff>138544</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33886" y="21309155"/>
          <a:ext cx="720436" cy="393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利用時間</a:t>
          </a:r>
          <a:endParaRPr kumimoji="1" lang="en-US" altLang="ja-JP" sz="800"/>
        </a:p>
        <a:p>
          <a:r>
            <a:rPr kumimoji="1" lang="en-US" altLang="ja-JP" sz="800"/>
            <a:t>     </a:t>
          </a:r>
          <a:r>
            <a:rPr kumimoji="1" lang="ja-JP" altLang="en-US" sz="800"/>
            <a:t>帯</a:t>
          </a:r>
        </a:p>
      </xdr:txBody>
    </xdr:sp>
    <xdr:clientData/>
  </xdr:twoCellAnchor>
  <xdr:twoCellAnchor>
    <xdr:from>
      <xdr:col>0</xdr:col>
      <xdr:colOff>0</xdr:colOff>
      <xdr:row>77</xdr:row>
      <xdr:rowOff>176761</xdr:rowOff>
    </xdr:from>
    <xdr:to>
      <xdr:col>2</xdr:col>
      <xdr:colOff>152400</xdr:colOff>
      <xdr:row>78</xdr:row>
      <xdr:rowOff>52936</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0" y="21741361"/>
          <a:ext cx="720436" cy="277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利用施設</a:t>
          </a:r>
        </a:p>
      </xdr:txBody>
    </xdr:sp>
    <xdr:clientData/>
  </xdr:twoCellAnchor>
  <xdr:twoCellAnchor>
    <xdr:from>
      <xdr:col>3</xdr:col>
      <xdr:colOff>62163</xdr:colOff>
      <xdr:row>96</xdr:row>
      <xdr:rowOff>10687</xdr:rowOff>
    </xdr:from>
    <xdr:to>
      <xdr:col>7</xdr:col>
      <xdr:colOff>50737</xdr:colOff>
      <xdr:row>103</xdr:row>
      <xdr:rowOff>152400</xdr:rowOff>
    </xdr:to>
    <xdr:sp macro="" textlink="">
      <xdr:nvSpPr>
        <xdr:cNvPr id="4" name="円/楕円 3">
          <a:extLst>
            <a:ext uri="{FF2B5EF4-FFF2-40B4-BE49-F238E27FC236}">
              <a16:creationId xmlns:a16="http://schemas.microsoft.com/office/drawing/2014/main" xmlns="" id="{00000000-0008-0000-0200-000004000000}"/>
            </a:ext>
          </a:extLst>
        </xdr:cNvPr>
        <xdr:cNvSpPr/>
      </xdr:nvSpPr>
      <xdr:spPr>
        <a:xfrm>
          <a:off x="1005138" y="19346437"/>
          <a:ext cx="1474474" cy="1408538"/>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171450</xdr:colOff>
          <xdr:row>49</xdr:row>
          <xdr:rowOff>19050</xdr:rowOff>
        </xdr:from>
        <xdr:to>
          <xdr:col>11</xdr:col>
          <xdr:colOff>104775</xdr:colOff>
          <xdr:row>50</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55</xdr:row>
          <xdr:rowOff>266700</xdr:rowOff>
        </xdr:from>
        <xdr:to>
          <xdr:col>9</xdr:col>
          <xdr:colOff>0</xdr:colOff>
          <xdr:row>57</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58</xdr:row>
          <xdr:rowOff>0</xdr:rowOff>
        </xdr:from>
        <xdr:to>
          <xdr:col>4</xdr:col>
          <xdr:colOff>95250</xdr:colOff>
          <xdr:row>58</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49</xdr:row>
          <xdr:rowOff>276225</xdr:rowOff>
        </xdr:from>
        <xdr:to>
          <xdr:col>11</xdr:col>
          <xdr:colOff>104775</xdr:colOff>
          <xdr:row>51</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9525</xdr:rowOff>
        </xdr:from>
        <xdr:to>
          <xdr:col>11</xdr:col>
          <xdr:colOff>104775</xdr:colOff>
          <xdr:row>52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52</xdr:row>
          <xdr:rowOff>38100</xdr:rowOff>
        </xdr:from>
        <xdr:to>
          <xdr:col>11</xdr:col>
          <xdr:colOff>104775</xdr:colOff>
          <xdr:row>53</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52</xdr:row>
          <xdr:rowOff>276225</xdr:rowOff>
        </xdr:from>
        <xdr:to>
          <xdr:col>11</xdr:col>
          <xdr:colOff>104775</xdr:colOff>
          <xdr:row>54</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xmlns=""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55</xdr:row>
          <xdr:rowOff>28575</xdr:rowOff>
        </xdr:from>
        <xdr:to>
          <xdr:col>9</xdr:col>
          <xdr:colOff>9525</xdr:colOff>
          <xdr:row>56</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xmlns=""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55</xdr:row>
          <xdr:rowOff>266700</xdr:rowOff>
        </xdr:from>
        <xdr:to>
          <xdr:col>13</xdr:col>
          <xdr:colOff>47625</xdr:colOff>
          <xdr:row>57</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xmlns=""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xdr:row>
          <xdr:rowOff>266700</xdr:rowOff>
        </xdr:from>
        <xdr:to>
          <xdr:col>15</xdr:col>
          <xdr:colOff>57150</xdr:colOff>
          <xdr:row>57</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xmlns=""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55</xdr:row>
          <xdr:rowOff>266700</xdr:rowOff>
        </xdr:from>
        <xdr:to>
          <xdr:col>17</xdr:col>
          <xdr:colOff>19050</xdr:colOff>
          <xdr:row>57</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58</xdr:row>
          <xdr:rowOff>228600</xdr:rowOff>
        </xdr:from>
        <xdr:to>
          <xdr:col>4</xdr:col>
          <xdr:colOff>95250</xdr:colOff>
          <xdr:row>59</xdr:row>
          <xdr:rowOff>219075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60</xdr:row>
          <xdr:rowOff>0</xdr:rowOff>
        </xdr:from>
        <xdr:to>
          <xdr:col>4</xdr:col>
          <xdr:colOff>95250</xdr:colOff>
          <xdr:row>60</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62</xdr:row>
          <xdr:rowOff>9525</xdr:rowOff>
        </xdr:from>
        <xdr:to>
          <xdr:col>4</xdr:col>
          <xdr:colOff>95250</xdr:colOff>
          <xdr:row>63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63</xdr:row>
          <xdr:rowOff>0</xdr:rowOff>
        </xdr:from>
        <xdr:to>
          <xdr:col>4</xdr:col>
          <xdr:colOff>95250</xdr:colOff>
          <xdr:row>63</xdr:row>
          <xdr:rowOff>247650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xmlns=""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65</xdr:row>
          <xdr:rowOff>9525</xdr:rowOff>
        </xdr:from>
        <xdr:to>
          <xdr:col>4</xdr:col>
          <xdr:colOff>95250</xdr:colOff>
          <xdr:row>66</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xmlns=""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66</xdr:row>
          <xdr:rowOff>0</xdr:rowOff>
        </xdr:from>
        <xdr:to>
          <xdr:col>4</xdr:col>
          <xdr:colOff>95250</xdr:colOff>
          <xdr:row>66</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xmlns=""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67</xdr:row>
          <xdr:rowOff>9525</xdr:rowOff>
        </xdr:from>
        <xdr:to>
          <xdr:col>4</xdr:col>
          <xdr:colOff>95250</xdr:colOff>
          <xdr:row>68</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67</xdr:row>
          <xdr:rowOff>9525</xdr:rowOff>
        </xdr:from>
        <xdr:to>
          <xdr:col>7</xdr:col>
          <xdr:colOff>95250</xdr:colOff>
          <xdr:row>68</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67</xdr:row>
          <xdr:rowOff>9525</xdr:rowOff>
        </xdr:from>
        <xdr:to>
          <xdr:col>4</xdr:col>
          <xdr:colOff>95250</xdr:colOff>
          <xdr:row>68</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98</xdr:row>
      <xdr:rowOff>51074</xdr:rowOff>
    </xdr:from>
    <xdr:to>
      <xdr:col>18</xdr:col>
      <xdr:colOff>237388</xdr:colOff>
      <xdr:row>102</xdr:row>
      <xdr:rowOff>96254</xdr:rowOff>
    </xdr:to>
    <xdr:grpSp>
      <xdr:nvGrpSpPr>
        <xdr:cNvPr id="5" name="グループ化 4">
          <a:extLst>
            <a:ext uri="{FF2B5EF4-FFF2-40B4-BE49-F238E27FC236}">
              <a16:creationId xmlns:a16="http://schemas.microsoft.com/office/drawing/2014/main" xmlns="" id="{00000000-0008-0000-0200-000005000000}"/>
            </a:ext>
          </a:extLst>
        </xdr:cNvPr>
        <xdr:cNvGrpSpPr/>
      </xdr:nvGrpSpPr>
      <xdr:grpSpPr>
        <a:xfrm>
          <a:off x="4710545" y="29942256"/>
          <a:ext cx="2081775" cy="737907"/>
          <a:chOff x="4211053" y="19654526"/>
          <a:chExt cx="1905767" cy="718948"/>
        </a:xfrm>
      </xdr:grpSpPr>
      <xdr:grpSp>
        <xdr:nvGrpSpPr>
          <xdr:cNvPr id="25" name="グループ化 24">
            <a:extLst>
              <a:ext uri="{FF2B5EF4-FFF2-40B4-BE49-F238E27FC236}">
                <a16:creationId xmlns:a16="http://schemas.microsoft.com/office/drawing/2014/main" xmlns="" id="{00000000-0008-0000-0200-000019000000}"/>
              </a:ext>
            </a:extLst>
          </xdr:cNvPr>
          <xdr:cNvGrpSpPr/>
        </xdr:nvGrpSpPr>
        <xdr:grpSpPr>
          <a:xfrm>
            <a:off x="4211053" y="19695785"/>
            <a:ext cx="1856285" cy="677689"/>
            <a:chOff x="4838700" y="20373975"/>
            <a:chExt cx="2026231" cy="692728"/>
          </a:xfrm>
        </xdr:grpSpPr>
        <xdr:sp macro="" textlink="">
          <xdr:nvSpPr>
            <xdr:cNvPr id="26" name="正方形/長方形 25">
              <a:extLst>
                <a:ext uri="{FF2B5EF4-FFF2-40B4-BE49-F238E27FC236}">
                  <a16:creationId xmlns:a16="http://schemas.microsoft.com/office/drawing/2014/main" xmlns="" id="{00000000-0008-0000-0200-00001A000000}"/>
                </a:ext>
              </a:extLst>
            </xdr:cNvPr>
            <xdr:cNvSpPr/>
          </xdr:nvSpPr>
          <xdr:spPr>
            <a:xfrm>
              <a:off x="4838702"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26">
              <a:extLst>
                <a:ext uri="{FF2B5EF4-FFF2-40B4-BE49-F238E27FC236}">
                  <a16:creationId xmlns:a16="http://schemas.microsoft.com/office/drawing/2014/main" xmlns="" id="{00000000-0008-0000-0200-00001B000000}"/>
                </a:ext>
              </a:extLst>
            </xdr:cNvPr>
            <xdr:cNvSpPr/>
          </xdr:nvSpPr>
          <xdr:spPr>
            <a:xfrm>
              <a:off x="5514111"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xmlns="" id="{00000000-0008-0000-0200-00001C000000}"/>
                </a:ext>
              </a:extLst>
            </xdr:cNvPr>
            <xdr:cNvSpPr/>
          </xdr:nvSpPr>
          <xdr:spPr>
            <a:xfrm>
              <a:off x="6189521"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xmlns="" id="{00000000-0008-0000-0200-00001D000000}"/>
                </a:ext>
              </a:extLst>
            </xdr:cNvPr>
            <xdr:cNvSpPr/>
          </xdr:nvSpPr>
          <xdr:spPr>
            <a:xfrm>
              <a:off x="6189520"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xmlns="" id="{00000000-0008-0000-0200-00001E000000}"/>
                </a:ext>
              </a:extLst>
            </xdr:cNvPr>
            <xdr:cNvSpPr/>
          </xdr:nvSpPr>
          <xdr:spPr>
            <a:xfrm>
              <a:off x="5514111"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xmlns="" id="{00000000-0008-0000-0200-00001F000000}"/>
                </a:ext>
              </a:extLst>
            </xdr:cNvPr>
            <xdr:cNvSpPr/>
          </xdr:nvSpPr>
          <xdr:spPr>
            <a:xfrm>
              <a:off x="4838700"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2" name="テキスト ボックス 31">
            <a:extLst>
              <a:ext uri="{FF2B5EF4-FFF2-40B4-BE49-F238E27FC236}">
                <a16:creationId xmlns:a16="http://schemas.microsoft.com/office/drawing/2014/main" xmlns="" id="{00000000-0008-0000-0200-000020000000}"/>
              </a:ext>
            </a:extLst>
          </xdr:cNvPr>
          <xdr:cNvSpPr txBox="1"/>
        </xdr:nvSpPr>
        <xdr:spPr>
          <a:xfrm>
            <a:off x="4289199" y="19654526"/>
            <a:ext cx="673768" cy="219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館　長</a:t>
            </a:r>
          </a:p>
        </xdr:txBody>
      </xdr:sp>
      <xdr:sp macro="" textlink="">
        <xdr:nvSpPr>
          <xdr:cNvPr id="33" name="テキスト ボックス 32">
            <a:extLst>
              <a:ext uri="{FF2B5EF4-FFF2-40B4-BE49-F238E27FC236}">
                <a16:creationId xmlns:a16="http://schemas.microsoft.com/office/drawing/2014/main" xmlns="" id="{00000000-0008-0000-0200-000021000000}"/>
              </a:ext>
            </a:extLst>
          </xdr:cNvPr>
          <xdr:cNvSpPr txBox="1"/>
        </xdr:nvSpPr>
        <xdr:spPr>
          <a:xfrm>
            <a:off x="4834571" y="19658951"/>
            <a:ext cx="707385" cy="22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処理担当</a:t>
            </a:r>
          </a:p>
        </xdr:txBody>
      </xdr:sp>
      <xdr:sp macro="" textlink="">
        <xdr:nvSpPr>
          <xdr:cNvPr id="34" name="テキスト ボックス 33">
            <a:extLst>
              <a:ext uri="{FF2B5EF4-FFF2-40B4-BE49-F238E27FC236}">
                <a16:creationId xmlns:a16="http://schemas.microsoft.com/office/drawing/2014/main" xmlns="" id="{00000000-0008-0000-0200-000022000000}"/>
              </a:ext>
            </a:extLst>
          </xdr:cNvPr>
          <xdr:cNvSpPr txBox="1"/>
        </xdr:nvSpPr>
        <xdr:spPr>
          <a:xfrm>
            <a:off x="5439483" y="19658951"/>
            <a:ext cx="677337" cy="18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受付</a:t>
            </a:r>
            <a:r>
              <a:rPr kumimoji="1" lang="en-US" altLang="ja-JP" sz="1000"/>
              <a:t>(HP)</a:t>
            </a:r>
            <a:endParaRPr kumimoji="1" lang="ja-JP" altLang="en-US" sz="1000"/>
          </a:p>
        </xdr:txBody>
      </xdr:sp>
    </xdr:grpSp>
    <xdr:clientData/>
  </xdr:twoCellAnchor>
  <xdr:twoCellAnchor>
    <xdr:from>
      <xdr:col>4</xdr:col>
      <xdr:colOff>150336</xdr:colOff>
      <xdr:row>96</xdr:row>
      <xdr:rowOff>129280</xdr:rowOff>
    </xdr:from>
    <xdr:to>
      <xdr:col>6</xdr:col>
      <xdr:colOff>150335</xdr:colOff>
      <xdr:row>98</xdr:row>
      <xdr:rowOff>1591</xdr:rowOff>
    </xdr:to>
    <xdr:sp macro="" textlink="">
      <xdr:nvSpPr>
        <xdr:cNvPr id="35" name="テキスト ボックス 34">
          <a:extLst>
            <a:ext uri="{FF2B5EF4-FFF2-40B4-BE49-F238E27FC236}">
              <a16:creationId xmlns:a16="http://schemas.microsoft.com/office/drawing/2014/main" xmlns="" id="{00000000-0008-0000-0200-000023000000}"/>
            </a:ext>
          </a:extLst>
        </xdr:cNvPr>
        <xdr:cNvSpPr txBox="1"/>
      </xdr:nvSpPr>
      <xdr:spPr>
        <a:xfrm>
          <a:off x="1329431" y="19091048"/>
          <a:ext cx="673767" cy="273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受付印</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38</xdr:row>
          <xdr:rowOff>257175</xdr:rowOff>
        </xdr:from>
        <xdr:to>
          <xdr:col>3</xdr:col>
          <xdr:colOff>66675</xdr:colOff>
          <xdr:row>39</xdr:row>
          <xdr:rowOff>276225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xmlns=""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246397</xdr:colOff>
      <xdr:row>80</xdr:row>
      <xdr:rowOff>168817</xdr:rowOff>
    </xdr:from>
    <xdr:to>
      <xdr:col>17</xdr:col>
      <xdr:colOff>340894</xdr:colOff>
      <xdr:row>86</xdr:row>
      <xdr:rowOff>161673</xdr:rowOff>
    </xdr:to>
    <xdr:grpSp>
      <xdr:nvGrpSpPr>
        <xdr:cNvPr id="37" name="グループ化 36">
          <a:extLst>
            <a:ext uri="{FF2B5EF4-FFF2-40B4-BE49-F238E27FC236}">
              <a16:creationId xmlns:a16="http://schemas.microsoft.com/office/drawing/2014/main" xmlns="" id="{00000000-0008-0000-0300-000025000000}"/>
            </a:ext>
          </a:extLst>
        </xdr:cNvPr>
        <xdr:cNvGrpSpPr/>
      </xdr:nvGrpSpPr>
      <xdr:grpSpPr>
        <a:xfrm>
          <a:off x="3970672" y="19695067"/>
          <a:ext cx="2694822" cy="1021556"/>
          <a:chOff x="7934325" y="9867900"/>
          <a:chExt cx="2057400" cy="685800"/>
        </a:xfrm>
      </xdr:grpSpPr>
      <xdr:sp macro="" textlink="">
        <xdr:nvSpPr>
          <xdr:cNvPr id="38" name="正方形/長方形 37">
            <a:extLst>
              <a:ext uri="{FF2B5EF4-FFF2-40B4-BE49-F238E27FC236}">
                <a16:creationId xmlns:a16="http://schemas.microsoft.com/office/drawing/2014/main" xmlns="" id="{00000000-0008-0000-0300-000026000000}"/>
              </a:ext>
            </a:extLst>
          </xdr:cNvPr>
          <xdr:cNvSpPr/>
        </xdr:nvSpPr>
        <xdr:spPr>
          <a:xfrm>
            <a:off x="7934325" y="10039350"/>
            <a:ext cx="685800" cy="5143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正方形/長方形 38">
            <a:extLst>
              <a:ext uri="{FF2B5EF4-FFF2-40B4-BE49-F238E27FC236}">
                <a16:creationId xmlns:a16="http://schemas.microsoft.com/office/drawing/2014/main" xmlns="" id="{00000000-0008-0000-0300-000027000000}"/>
              </a:ext>
            </a:extLst>
          </xdr:cNvPr>
          <xdr:cNvSpPr/>
        </xdr:nvSpPr>
        <xdr:spPr>
          <a:xfrm>
            <a:off x="7934325" y="9867900"/>
            <a:ext cx="685800" cy="171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正方形/長方形 39">
            <a:extLst>
              <a:ext uri="{FF2B5EF4-FFF2-40B4-BE49-F238E27FC236}">
                <a16:creationId xmlns:a16="http://schemas.microsoft.com/office/drawing/2014/main" xmlns="" id="{00000000-0008-0000-0300-000028000000}"/>
              </a:ext>
            </a:extLst>
          </xdr:cNvPr>
          <xdr:cNvSpPr/>
        </xdr:nvSpPr>
        <xdr:spPr>
          <a:xfrm>
            <a:off x="8620125" y="10039350"/>
            <a:ext cx="685800" cy="5143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a:extLst>
              <a:ext uri="{FF2B5EF4-FFF2-40B4-BE49-F238E27FC236}">
                <a16:creationId xmlns:a16="http://schemas.microsoft.com/office/drawing/2014/main" xmlns="" id="{00000000-0008-0000-0300-000029000000}"/>
              </a:ext>
            </a:extLst>
          </xdr:cNvPr>
          <xdr:cNvSpPr/>
        </xdr:nvSpPr>
        <xdr:spPr>
          <a:xfrm>
            <a:off x="8620125" y="9867900"/>
            <a:ext cx="685800" cy="171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a:extLst>
              <a:ext uri="{FF2B5EF4-FFF2-40B4-BE49-F238E27FC236}">
                <a16:creationId xmlns:a16="http://schemas.microsoft.com/office/drawing/2014/main" xmlns="" id="{00000000-0008-0000-0300-00002A000000}"/>
              </a:ext>
            </a:extLst>
          </xdr:cNvPr>
          <xdr:cNvSpPr/>
        </xdr:nvSpPr>
        <xdr:spPr>
          <a:xfrm>
            <a:off x="9305925" y="10039350"/>
            <a:ext cx="685800" cy="5143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xmlns="" id="{00000000-0008-0000-0300-00002B000000}"/>
              </a:ext>
            </a:extLst>
          </xdr:cNvPr>
          <xdr:cNvSpPr/>
        </xdr:nvSpPr>
        <xdr:spPr>
          <a:xfrm>
            <a:off x="9305925" y="9867900"/>
            <a:ext cx="685800" cy="171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632</xdr:colOff>
      <xdr:row>81</xdr:row>
      <xdr:rowOff>8398</xdr:rowOff>
    </xdr:from>
    <xdr:to>
      <xdr:col>13</xdr:col>
      <xdr:colOff>80209</xdr:colOff>
      <xdr:row>82</xdr:row>
      <xdr:rowOff>70185</xdr:rowOff>
    </xdr:to>
    <xdr:sp macro="" textlink="">
      <xdr:nvSpPr>
        <xdr:cNvPr id="44" name="テキスト ボックス 43">
          <a:extLst>
            <a:ext uri="{FF2B5EF4-FFF2-40B4-BE49-F238E27FC236}">
              <a16:creationId xmlns:a16="http://schemas.microsoft.com/office/drawing/2014/main" xmlns="" id="{00000000-0008-0000-0300-00002C000000}"/>
            </a:ext>
          </a:extLst>
        </xdr:cNvPr>
        <xdr:cNvSpPr txBox="1"/>
      </xdr:nvSpPr>
      <xdr:spPr>
        <a:xfrm>
          <a:off x="4101395" y="21915898"/>
          <a:ext cx="821525" cy="232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館　長</a:t>
          </a:r>
        </a:p>
      </xdr:txBody>
    </xdr:sp>
    <xdr:clientData/>
  </xdr:twoCellAnchor>
  <xdr:twoCellAnchor>
    <xdr:from>
      <xdr:col>13</xdr:col>
      <xdr:colOff>146486</xdr:colOff>
      <xdr:row>80</xdr:row>
      <xdr:rowOff>168818</xdr:rowOff>
    </xdr:from>
    <xdr:to>
      <xdr:col>15</xdr:col>
      <xdr:colOff>230604</xdr:colOff>
      <xdr:row>82</xdr:row>
      <xdr:rowOff>30079</xdr:rowOff>
    </xdr:to>
    <xdr:sp macro="" textlink="">
      <xdr:nvSpPr>
        <xdr:cNvPr id="45" name="テキスト ボックス 44">
          <a:extLst>
            <a:ext uri="{FF2B5EF4-FFF2-40B4-BE49-F238E27FC236}">
              <a16:creationId xmlns:a16="http://schemas.microsoft.com/office/drawing/2014/main" xmlns="" id="{00000000-0008-0000-0300-00002D000000}"/>
            </a:ext>
          </a:extLst>
        </xdr:cNvPr>
        <xdr:cNvSpPr txBox="1"/>
      </xdr:nvSpPr>
      <xdr:spPr>
        <a:xfrm>
          <a:off x="4989197" y="21905871"/>
          <a:ext cx="826065" cy="202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処理担当</a:t>
          </a:r>
        </a:p>
      </xdr:txBody>
    </xdr:sp>
    <xdr:clientData/>
  </xdr:twoCellAnchor>
  <xdr:twoCellAnchor>
    <xdr:from>
      <xdr:col>15</xdr:col>
      <xdr:colOff>261618</xdr:colOff>
      <xdr:row>81</xdr:row>
      <xdr:rowOff>8399</xdr:rowOff>
    </xdr:from>
    <xdr:to>
      <xdr:col>18</xdr:col>
      <xdr:colOff>210552</xdr:colOff>
      <xdr:row>82</xdr:row>
      <xdr:rowOff>50133</xdr:rowOff>
    </xdr:to>
    <xdr:sp macro="" textlink="">
      <xdr:nvSpPr>
        <xdr:cNvPr id="46" name="テキスト ボックス 45">
          <a:extLst>
            <a:ext uri="{FF2B5EF4-FFF2-40B4-BE49-F238E27FC236}">
              <a16:creationId xmlns:a16="http://schemas.microsoft.com/office/drawing/2014/main" xmlns="" id="{00000000-0008-0000-0300-00002E000000}"/>
            </a:ext>
          </a:extLst>
        </xdr:cNvPr>
        <xdr:cNvSpPr txBox="1"/>
      </xdr:nvSpPr>
      <xdr:spPr>
        <a:xfrm>
          <a:off x="5846276" y="21915899"/>
          <a:ext cx="1041802" cy="212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受付担当</a:t>
          </a:r>
        </a:p>
      </xdr:txBody>
    </xdr:sp>
    <xdr:clientData/>
  </xdr:twoCellAnchor>
  <xdr:twoCellAnchor>
    <xdr:from>
      <xdr:col>5</xdr:col>
      <xdr:colOff>15289</xdr:colOff>
      <xdr:row>81</xdr:row>
      <xdr:rowOff>94248</xdr:rowOff>
    </xdr:from>
    <xdr:to>
      <xdr:col>10</xdr:col>
      <xdr:colOff>240632</xdr:colOff>
      <xdr:row>86</xdr:row>
      <xdr:rowOff>30078</xdr:rowOff>
    </xdr:to>
    <xdr:sp macro="" textlink="">
      <xdr:nvSpPr>
        <xdr:cNvPr id="47" name="テキスト ボックス 46">
          <a:extLst>
            <a:ext uri="{FF2B5EF4-FFF2-40B4-BE49-F238E27FC236}">
              <a16:creationId xmlns:a16="http://schemas.microsoft.com/office/drawing/2014/main" xmlns="" id="{00000000-0008-0000-0300-00002F000000}"/>
            </a:ext>
          </a:extLst>
        </xdr:cNvPr>
        <xdr:cNvSpPr txBox="1"/>
      </xdr:nvSpPr>
      <xdr:spPr>
        <a:xfrm>
          <a:off x="1890210" y="22001748"/>
          <a:ext cx="2080211" cy="788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浜松市総合産業展示館</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 :053-421-1311</a:t>
          </a: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FAX:053-422-1800</a:t>
          </a:r>
        </a:p>
        <a:p>
          <a:endParaRPr kumimoji="1" lang="ja-JP" altLang="en-US" sz="1100"/>
        </a:p>
      </xdr:txBody>
    </xdr:sp>
    <xdr:clientData/>
  </xdr:twoCellAnchor>
  <xdr:twoCellAnchor>
    <xdr:from>
      <xdr:col>1</xdr:col>
      <xdr:colOff>50132</xdr:colOff>
      <xdr:row>79</xdr:row>
      <xdr:rowOff>160539</xdr:rowOff>
    </xdr:from>
    <xdr:to>
      <xdr:col>4</xdr:col>
      <xdr:colOff>114300</xdr:colOff>
      <xdr:row>86</xdr:row>
      <xdr:rowOff>137161</xdr:rowOff>
    </xdr:to>
    <xdr:sp macro="" textlink="">
      <xdr:nvSpPr>
        <xdr:cNvPr id="48" name="円/楕円 47">
          <a:extLst>
            <a:ext uri="{FF2B5EF4-FFF2-40B4-BE49-F238E27FC236}">
              <a16:creationId xmlns:a16="http://schemas.microsoft.com/office/drawing/2014/main" xmlns="" id="{00000000-0008-0000-0300-000030000000}"/>
            </a:ext>
          </a:extLst>
        </xdr:cNvPr>
        <xdr:cNvSpPr/>
      </xdr:nvSpPr>
      <xdr:spPr>
        <a:xfrm>
          <a:off x="301592" y="19141959"/>
          <a:ext cx="1161448" cy="1157722"/>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463729</xdr:colOff>
      <xdr:row>80</xdr:row>
      <xdr:rowOff>58634</xdr:rowOff>
    </xdr:from>
    <xdr:to>
      <xdr:col>4</xdr:col>
      <xdr:colOff>100264</xdr:colOff>
      <xdr:row>81</xdr:row>
      <xdr:rowOff>160421</xdr:rowOff>
    </xdr:to>
    <xdr:sp macro="" textlink="">
      <xdr:nvSpPr>
        <xdr:cNvPr id="49" name="テキスト ボックス 48">
          <a:extLst>
            <a:ext uri="{FF2B5EF4-FFF2-40B4-BE49-F238E27FC236}">
              <a16:creationId xmlns:a16="http://schemas.microsoft.com/office/drawing/2014/main" xmlns="" id="{00000000-0008-0000-0300-000031000000}"/>
            </a:ext>
          </a:extLst>
        </xdr:cNvPr>
        <xdr:cNvSpPr txBox="1"/>
      </xdr:nvSpPr>
      <xdr:spPr>
        <a:xfrm>
          <a:off x="744466" y="21795687"/>
          <a:ext cx="859745" cy="272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受付印</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19</xdr:col>
      <xdr:colOff>0</xdr:colOff>
      <xdr:row>4</xdr:row>
      <xdr:rowOff>30480</xdr:rowOff>
    </xdr:from>
    <xdr:to>
      <xdr:col>26</xdr:col>
      <xdr:colOff>44376</xdr:colOff>
      <xdr:row>25</xdr:row>
      <xdr:rowOff>266700</xdr:rowOff>
    </xdr:to>
    <xdr:sp macro="" textlink="">
      <xdr:nvSpPr>
        <xdr:cNvPr id="2" name="右中かっこ 1">
          <a:extLst>
            <a:ext uri="{FF2B5EF4-FFF2-40B4-BE49-F238E27FC236}">
              <a16:creationId xmlns:a16="http://schemas.microsoft.com/office/drawing/2014/main" xmlns="" id="{00000000-0008-0000-0300-000002000000}"/>
            </a:ext>
          </a:extLst>
        </xdr:cNvPr>
        <xdr:cNvSpPr/>
      </xdr:nvSpPr>
      <xdr:spPr>
        <a:xfrm>
          <a:off x="6347460" y="868680"/>
          <a:ext cx="295836" cy="515112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137609</xdr:colOff>
      <xdr:row>14</xdr:row>
      <xdr:rowOff>56028</xdr:rowOff>
    </xdr:from>
    <xdr:to>
      <xdr:col>28</xdr:col>
      <xdr:colOff>382345</xdr:colOff>
      <xdr:row>16</xdr:row>
      <xdr:rowOff>194981</xdr:rowOff>
    </xdr:to>
    <xdr:sp macro="" textlink="">
      <xdr:nvSpPr>
        <xdr:cNvPr id="3" name="テキスト ボックス 2">
          <a:extLst>
            <a:ext uri="{FF2B5EF4-FFF2-40B4-BE49-F238E27FC236}">
              <a16:creationId xmlns:a16="http://schemas.microsoft.com/office/drawing/2014/main" xmlns="" id="{00000000-0008-0000-0300-000003000000}"/>
            </a:ext>
          </a:extLst>
        </xdr:cNvPr>
        <xdr:cNvSpPr txBox="1"/>
      </xdr:nvSpPr>
      <xdr:spPr>
        <a:xfrm>
          <a:off x="6736529" y="3271668"/>
          <a:ext cx="1479176" cy="519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①利用申請書の情報を転記します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376517</xdr:colOff>
      <xdr:row>6</xdr:row>
      <xdr:rowOff>62753</xdr:rowOff>
    </xdr:from>
    <xdr:to>
      <xdr:col>11</xdr:col>
      <xdr:colOff>53789</xdr:colOff>
      <xdr:row>10</xdr:row>
      <xdr:rowOff>242047</xdr:rowOff>
    </xdr:to>
    <xdr:sp macro="" textlink="">
      <xdr:nvSpPr>
        <xdr:cNvPr id="2" name="右中かっこ 1">
          <a:extLst>
            <a:ext uri="{FF2B5EF4-FFF2-40B4-BE49-F238E27FC236}">
              <a16:creationId xmlns:a16="http://schemas.microsoft.com/office/drawing/2014/main" xmlns="" id="{00000000-0008-0000-0400-000002000000}"/>
            </a:ext>
          </a:extLst>
        </xdr:cNvPr>
        <xdr:cNvSpPr/>
      </xdr:nvSpPr>
      <xdr:spPr>
        <a:xfrm>
          <a:off x="6786282" y="1246094"/>
          <a:ext cx="295836" cy="105783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116542</xdr:colOff>
      <xdr:row>8</xdr:row>
      <xdr:rowOff>8963</xdr:rowOff>
    </xdr:from>
    <xdr:to>
      <xdr:col>13</xdr:col>
      <xdr:colOff>358588</xdr:colOff>
      <xdr:row>10</xdr:row>
      <xdr:rowOff>26893</xdr:rowOff>
    </xdr:to>
    <xdr:sp macro="" textlink="">
      <xdr:nvSpPr>
        <xdr:cNvPr id="3" name="テキスト ボックス 2">
          <a:extLst>
            <a:ext uri="{FF2B5EF4-FFF2-40B4-BE49-F238E27FC236}">
              <a16:creationId xmlns:a16="http://schemas.microsoft.com/office/drawing/2014/main" xmlns="" id="{00000000-0008-0000-0400-000003000000}"/>
            </a:ext>
          </a:extLst>
        </xdr:cNvPr>
        <xdr:cNvSpPr txBox="1"/>
      </xdr:nvSpPr>
      <xdr:spPr>
        <a:xfrm>
          <a:off x="7144871" y="1568822"/>
          <a:ext cx="1479176" cy="519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①利用申請書の情報を転記します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123824</xdr:colOff>
      <xdr:row>5</xdr:row>
      <xdr:rowOff>333376</xdr:rowOff>
    </xdr:from>
    <xdr:to>
      <xdr:col>9</xdr:col>
      <xdr:colOff>438149</xdr:colOff>
      <xdr:row>8</xdr:row>
      <xdr:rowOff>28576</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7400924" y="1571626"/>
          <a:ext cx="314325" cy="8382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463364</xdr:colOff>
      <xdr:row>6</xdr:row>
      <xdr:rowOff>179853</xdr:rowOff>
    </xdr:from>
    <xdr:to>
      <xdr:col>12</xdr:col>
      <xdr:colOff>20287</xdr:colOff>
      <xdr:row>7</xdr:row>
      <xdr:rowOff>320962</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7740464" y="1761003"/>
          <a:ext cx="1614323" cy="522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①利用申請書の情報を転記します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tabSelected="1" zoomScaleNormal="100" zoomScaleSheetLayoutView="100" workbookViewId="0">
      <selection activeCell="B2" sqref="B2"/>
    </sheetView>
  </sheetViews>
  <sheetFormatPr defaultColWidth="9" defaultRowHeight="13.5"/>
  <cols>
    <col min="1" max="1" width="3.875" style="1" customWidth="1"/>
    <col min="2" max="2" width="90.5" style="1" customWidth="1"/>
    <col min="3" max="16384" width="9" style="1"/>
  </cols>
  <sheetData>
    <row r="1" spans="1:2" ht="21">
      <c r="B1" s="4" t="s">
        <v>605</v>
      </c>
    </row>
    <row r="2" spans="1:2" ht="14.45" customHeight="1">
      <c r="B2" s="246" t="s">
        <v>626</v>
      </c>
    </row>
    <row r="3" spans="1:2" ht="71.25" customHeight="1">
      <c r="A3" s="271" t="s">
        <v>636</v>
      </c>
      <c r="B3" s="271"/>
    </row>
    <row r="4" spans="1:2" ht="57.75" customHeight="1">
      <c r="A4" s="271" t="s">
        <v>629</v>
      </c>
      <c r="B4" s="271"/>
    </row>
    <row r="5" spans="1:2" ht="18" customHeight="1">
      <c r="A5" s="271" t="s">
        <v>637</v>
      </c>
      <c r="B5" s="271"/>
    </row>
    <row r="6" spans="1:2" ht="17.25" customHeight="1">
      <c r="B6" s="184"/>
    </row>
    <row r="7" spans="1:2" ht="18" customHeight="1">
      <c r="A7" s="8" t="s">
        <v>63</v>
      </c>
    </row>
    <row r="8" spans="1:2" ht="36" customHeight="1">
      <c r="A8" s="5" t="s">
        <v>607</v>
      </c>
      <c r="B8" s="6" t="s">
        <v>638</v>
      </c>
    </row>
    <row r="9" spans="1:2" ht="22.5" customHeight="1">
      <c r="A9" s="7" t="s">
        <v>608</v>
      </c>
      <c r="B9" s="6" t="s">
        <v>624</v>
      </c>
    </row>
    <row r="10" spans="1:2" ht="88.5" customHeight="1">
      <c r="A10" s="7" t="s">
        <v>609</v>
      </c>
      <c r="B10" s="6" t="s">
        <v>644</v>
      </c>
    </row>
    <row r="11" spans="1:2" ht="45.75" customHeight="1">
      <c r="A11" s="7" t="s">
        <v>610</v>
      </c>
      <c r="B11" s="6" t="s">
        <v>625</v>
      </c>
    </row>
    <row r="12" spans="1:2" ht="33.75" customHeight="1">
      <c r="A12" s="249" t="s">
        <v>622</v>
      </c>
      <c r="B12" s="184" t="s">
        <v>621</v>
      </c>
    </row>
    <row r="13" spans="1:2" ht="18" customHeight="1">
      <c r="A13" s="272" t="s">
        <v>639</v>
      </c>
      <c r="B13" s="272"/>
    </row>
    <row r="14" spans="1:2" ht="33" customHeight="1">
      <c r="A14" s="273" t="s">
        <v>640</v>
      </c>
      <c r="B14" s="273"/>
    </row>
    <row r="15" spans="1:2" ht="19.5" customHeight="1">
      <c r="A15" s="8" t="s">
        <v>552</v>
      </c>
      <c r="B15" s="2"/>
    </row>
    <row r="16" spans="1:2" ht="42.6" customHeight="1">
      <c r="A16" s="8"/>
      <c r="B16" s="251" t="s">
        <v>623</v>
      </c>
    </row>
    <row r="17" spans="1:2" ht="19.5" customHeight="1">
      <c r="A17" s="5" t="s">
        <v>606</v>
      </c>
      <c r="B17" s="6" t="s">
        <v>633</v>
      </c>
    </row>
    <row r="18" spans="1:2" ht="19.5" customHeight="1">
      <c r="A18" s="5" t="s">
        <v>608</v>
      </c>
      <c r="B18" s="6" t="s">
        <v>634</v>
      </c>
    </row>
    <row r="19" spans="1:2" ht="10.15" customHeight="1">
      <c r="B19" s="2"/>
    </row>
    <row r="20" spans="1:2" ht="19.5" customHeight="1">
      <c r="A20" s="8" t="s">
        <v>453</v>
      </c>
      <c r="B20" s="2"/>
    </row>
    <row r="21" spans="1:2" ht="37.9" customHeight="1">
      <c r="A21" s="8"/>
      <c r="B21" s="250" t="s">
        <v>649</v>
      </c>
    </row>
    <row r="22" spans="1:2" ht="19.5" customHeight="1">
      <c r="A22" s="5" t="s">
        <v>611</v>
      </c>
      <c r="B22" s="6" t="s">
        <v>612</v>
      </c>
    </row>
    <row r="23" spans="1:2" ht="19.5" customHeight="1">
      <c r="A23" s="5" t="s">
        <v>613</v>
      </c>
      <c r="B23" s="6" t="s">
        <v>60</v>
      </c>
    </row>
    <row r="24" spans="1:2" ht="10.15" customHeight="1">
      <c r="B24" s="2"/>
    </row>
    <row r="25" spans="1:2" ht="19.5" customHeight="1">
      <c r="A25" s="8" t="s">
        <v>642</v>
      </c>
      <c r="B25" s="2"/>
    </row>
    <row r="26" spans="1:2" ht="33" customHeight="1">
      <c r="A26" s="5" t="s">
        <v>606</v>
      </c>
      <c r="B26" s="6" t="s">
        <v>635</v>
      </c>
    </row>
    <row r="27" spans="1:2" ht="19.5" customHeight="1">
      <c r="A27" s="8" t="s">
        <v>643</v>
      </c>
      <c r="B27" s="2"/>
    </row>
    <row r="28" spans="1:2" ht="57.75" customHeight="1">
      <c r="B28" s="6" t="s">
        <v>641</v>
      </c>
    </row>
    <row r="29" spans="1:2" ht="19.5" customHeight="1">
      <c r="A29" s="5" t="s">
        <v>606</v>
      </c>
      <c r="B29" s="6" t="s">
        <v>650</v>
      </c>
    </row>
    <row r="30" spans="1:2" ht="10.15" customHeight="1">
      <c r="B30" s="2"/>
    </row>
    <row r="31" spans="1:2" ht="18.75" customHeight="1">
      <c r="A31" s="5"/>
      <c r="B31" s="247" t="s">
        <v>670</v>
      </c>
    </row>
    <row r="32" spans="1:2" ht="18" customHeight="1"/>
  </sheetData>
  <mergeCells count="5">
    <mergeCell ref="A3:B3"/>
    <mergeCell ref="A4:B4"/>
    <mergeCell ref="A5:B5"/>
    <mergeCell ref="A13:B13"/>
    <mergeCell ref="A14:B14"/>
  </mergeCells>
  <phoneticPr fontId="1"/>
  <pageMargins left="0.70866141732283472" right="0.70866141732283472" top="0.66" bottom="0.43" header="0.31496062992125984" footer="0.31496062992125984"/>
  <pageSetup paperSize="9" scale="94" fitToHeight="0" orientation="portrait" r:id="rId1"/>
  <headerFooter>
    <oddHeader>&amp;C&amp;A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341"/>
  <sheetViews>
    <sheetView zoomScale="110" zoomScaleNormal="110" zoomScaleSheetLayoutView="106" workbookViewId="0">
      <selection activeCell="B1" sqref="B1:R1"/>
    </sheetView>
  </sheetViews>
  <sheetFormatPr defaultRowHeight="13.5"/>
  <cols>
    <col min="1" max="2" width="4.125" customWidth="1"/>
    <col min="3" max="3" width="4.75" customWidth="1"/>
    <col min="4" max="17" width="4.875" customWidth="1"/>
    <col min="18" max="19" width="4.625" customWidth="1"/>
    <col min="20" max="26" width="3.625" customWidth="1"/>
    <col min="27" max="27" width="5.75" hidden="1" customWidth="1"/>
    <col min="28" max="28" width="16.75" hidden="1" customWidth="1"/>
    <col min="29" max="29" width="16.5" hidden="1" customWidth="1"/>
    <col min="30" max="39" width="3.625" hidden="1" customWidth="1"/>
    <col min="40" max="41" width="14.25" hidden="1" customWidth="1"/>
    <col min="42" max="59" width="9" hidden="1" customWidth="1"/>
    <col min="60" max="74" width="6.625" hidden="1" customWidth="1"/>
    <col min="75" max="78" width="9" hidden="1" customWidth="1"/>
  </cols>
  <sheetData>
    <row r="1" spans="1:18" ht="20.25" customHeight="1">
      <c r="A1" s="230"/>
      <c r="B1" s="274"/>
      <c r="C1" s="275"/>
      <c r="D1" s="275"/>
      <c r="E1" s="275"/>
      <c r="F1" s="275"/>
      <c r="G1" s="275"/>
      <c r="H1" s="275"/>
      <c r="I1" s="275"/>
      <c r="J1" s="275"/>
      <c r="K1" s="275"/>
      <c r="L1" s="275"/>
      <c r="M1" s="275"/>
      <c r="N1" s="275"/>
      <c r="O1" s="275"/>
      <c r="P1" s="275"/>
      <c r="Q1" s="275"/>
      <c r="R1" s="276"/>
    </row>
    <row r="2" spans="1:18" ht="41.25" customHeight="1">
      <c r="A2" s="231"/>
      <c r="B2" s="277" t="s">
        <v>628</v>
      </c>
      <c r="C2" s="278"/>
      <c r="D2" s="278"/>
      <c r="E2" s="278"/>
      <c r="F2" s="278"/>
      <c r="G2" s="278"/>
      <c r="H2" s="278"/>
      <c r="I2" s="278"/>
      <c r="J2" s="278"/>
      <c r="K2" s="278"/>
      <c r="L2" s="278"/>
      <c r="M2" s="278"/>
      <c r="N2" s="278"/>
      <c r="O2" s="278"/>
      <c r="P2" s="278"/>
      <c r="Q2" s="278"/>
      <c r="R2" s="279"/>
    </row>
    <row r="3" spans="1:18" ht="22.5" customHeight="1">
      <c r="A3" s="231"/>
      <c r="B3" s="264"/>
      <c r="C3" s="265"/>
      <c r="D3" s="265"/>
      <c r="E3" s="265"/>
      <c r="F3" s="265"/>
      <c r="G3" s="265"/>
      <c r="H3" s="265"/>
      <c r="I3" s="265"/>
      <c r="J3" s="265"/>
      <c r="K3" s="265"/>
      <c r="L3" s="265"/>
      <c r="M3" s="265"/>
      <c r="N3" s="234" t="s">
        <v>564</v>
      </c>
      <c r="O3" s="265"/>
      <c r="P3" s="265"/>
      <c r="Q3" s="265"/>
      <c r="R3" s="266"/>
    </row>
    <row r="4" spans="1:18" ht="29.25" customHeight="1">
      <c r="A4" s="231"/>
      <c r="B4" s="236" t="s">
        <v>565</v>
      </c>
      <c r="R4" s="237"/>
    </row>
    <row r="5" spans="1:18" ht="27.75" customHeight="1">
      <c r="A5" s="238" t="s">
        <v>45</v>
      </c>
      <c r="B5" s="280" t="s">
        <v>584</v>
      </c>
      <c r="C5" s="280"/>
      <c r="D5" s="280"/>
      <c r="E5" s="280"/>
      <c r="F5" s="280"/>
      <c r="G5" s="280"/>
      <c r="H5" s="280"/>
      <c r="I5" s="280"/>
      <c r="J5" s="280"/>
      <c r="K5" s="280"/>
      <c r="L5" s="280"/>
      <c r="M5" s="280"/>
      <c r="N5" s="280"/>
      <c r="O5" s="280"/>
      <c r="P5" s="280"/>
      <c r="Q5" s="280"/>
      <c r="R5" s="281"/>
    </row>
    <row r="6" spans="1:18" ht="44.25" customHeight="1">
      <c r="A6" s="239" t="s">
        <v>566</v>
      </c>
      <c r="B6" s="282" t="s">
        <v>585</v>
      </c>
      <c r="C6" s="282"/>
      <c r="D6" s="282"/>
      <c r="E6" s="282"/>
      <c r="F6" s="282"/>
      <c r="G6" s="282"/>
      <c r="H6" s="282"/>
      <c r="I6" s="282"/>
      <c r="J6" s="282"/>
      <c r="K6" s="282"/>
      <c r="L6" s="282"/>
      <c r="M6" s="282"/>
      <c r="N6" s="282"/>
      <c r="O6" s="282"/>
      <c r="P6" s="282"/>
      <c r="Q6" s="282"/>
      <c r="R6" s="283"/>
    </row>
    <row r="7" spans="1:18" ht="36" customHeight="1">
      <c r="A7" s="239" t="s">
        <v>567</v>
      </c>
      <c r="B7" s="284" t="s">
        <v>586</v>
      </c>
      <c r="C7" s="282"/>
      <c r="D7" s="282"/>
      <c r="E7" s="282"/>
      <c r="F7" s="282"/>
      <c r="G7" s="282"/>
      <c r="H7" s="282"/>
      <c r="I7" s="282"/>
      <c r="J7" s="282"/>
      <c r="K7" s="282"/>
      <c r="L7" s="282"/>
      <c r="M7" s="282"/>
      <c r="N7" s="282"/>
      <c r="O7" s="282"/>
      <c r="P7" s="282"/>
      <c r="Q7" s="282"/>
      <c r="R7" s="283"/>
    </row>
    <row r="8" spans="1:18" ht="27.75" customHeight="1">
      <c r="A8" s="239" t="s">
        <v>568</v>
      </c>
      <c r="B8" s="282" t="s">
        <v>587</v>
      </c>
      <c r="C8" s="282"/>
      <c r="D8" s="282"/>
      <c r="E8" s="282"/>
      <c r="F8" s="282"/>
      <c r="G8" s="282"/>
      <c r="H8" s="282"/>
      <c r="I8" s="282"/>
      <c r="J8" s="282"/>
      <c r="K8" s="282"/>
      <c r="L8" s="282"/>
      <c r="M8" s="282"/>
      <c r="N8" s="282"/>
      <c r="O8" s="282"/>
      <c r="P8" s="282"/>
      <c r="Q8" s="282"/>
      <c r="R8" s="283"/>
    </row>
    <row r="9" spans="1:18" ht="48" customHeight="1">
      <c r="A9" s="239" t="s">
        <v>569</v>
      </c>
      <c r="B9" s="284" t="s">
        <v>645</v>
      </c>
      <c r="C9" s="282"/>
      <c r="D9" s="282"/>
      <c r="E9" s="282"/>
      <c r="F9" s="282"/>
      <c r="G9" s="282"/>
      <c r="H9" s="282"/>
      <c r="I9" s="282"/>
      <c r="J9" s="282"/>
      <c r="K9" s="282"/>
      <c r="L9" s="282"/>
      <c r="M9" s="282"/>
      <c r="N9" s="282"/>
      <c r="O9" s="282"/>
      <c r="P9" s="282"/>
      <c r="Q9" s="282"/>
      <c r="R9" s="283"/>
    </row>
    <row r="10" spans="1:18" ht="27.75" customHeight="1">
      <c r="A10" s="239" t="s">
        <v>570</v>
      </c>
      <c r="B10" s="280" t="s">
        <v>588</v>
      </c>
      <c r="C10" s="280"/>
      <c r="D10" s="280"/>
      <c r="E10" s="280"/>
      <c r="F10" s="280"/>
      <c r="G10" s="280"/>
      <c r="H10" s="280"/>
      <c r="I10" s="280"/>
      <c r="J10" s="280"/>
      <c r="K10" s="280"/>
      <c r="L10" s="280"/>
      <c r="M10" s="280"/>
      <c r="N10" s="280"/>
      <c r="O10" s="280"/>
      <c r="P10" s="280"/>
      <c r="Q10" s="280"/>
      <c r="R10" s="281"/>
    </row>
    <row r="11" spans="1:18" ht="27.75" customHeight="1">
      <c r="A11" s="239" t="s">
        <v>571</v>
      </c>
      <c r="B11" s="280" t="s">
        <v>589</v>
      </c>
      <c r="C11" s="280"/>
      <c r="D11" s="280"/>
      <c r="E11" s="280"/>
      <c r="F11" s="280"/>
      <c r="G11" s="280"/>
      <c r="H11" s="280"/>
      <c r="I11" s="280"/>
      <c r="J11" s="280"/>
      <c r="K11" s="280"/>
      <c r="L11" s="280"/>
      <c r="M11" s="280"/>
      <c r="N11" s="280"/>
      <c r="O11" s="280"/>
      <c r="P11" s="280"/>
      <c r="Q11" s="280"/>
      <c r="R11" s="281"/>
    </row>
    <row r="12" spans="1:18" ht="27.75" customHeight="1">
      <c r="A12" s="239" t="s">
        <v>572</v>
      </c>
      <c r="B12" s="280" t="s">
        <v>590</v>
      </c>
      <c r="C12" s="280"/>
      <c r="D12" s="280"/>
      <c r="E12" s="280"/>
      <c r="F12" s="280"/>
      <c r="G12" s="280"/>
      <c r="H12" s="280"/>
      <c r="I12" s="280"/>
      <c r="J12" s="280"/>
      <c r="K12" s="280"/>
      <c r="L12" s="280"/>
      <c r="M12" s="280"/>
      <c r="N12" s="280"/>
      <c r="O12" s="280"/>
      <c r="P12" s="280"/>
      <c r="Q12" s="280"/>
      <c r="R12" s="281"/>
    </row>
    <row r="13" spans="1:18" ht="48" customHeight="1">
      <c r="A13" s="239" t="s">
        <v>573</v>
      </c>
      <c r="B13" s="284" t="s">
        <v>648</v>
      </c>
      <c r="C13" s="282"/>
      <c r="D13" s="282"/>
      <c r="E13" s="282"/>
      <c r="F13" s="282"/>
      <c r="G13" s="282"/>
      <c r="H13" s="282"/>
      <c r="I13" s="282"/>
      <c r="J13" s="282"/>
      <c r="K13" s="282"/>
      <c r="L13" s="282"/>
      <c r="M13" s="282"/>
      <c r="N13" s="282"/>
      <c r="O13" s="282"/>
      <c r="P13" s="282"/>
      <c r="Q13" s="282"/>
      <c r="R13" s="283"/>
    </row>
    <row r="14" spans="1:18" ht="27.75" customHeight="1">
      <c r="A14" s="239" t="s">
        <v>574</v>
      </c>
      <c r="B14" s="280" t="s">
        <v>591</v>
      </c>
      <c r="C14" s="280"/>
      <c r="D14" s="280"/>
      <c r="E14" s="280"/>
      <c r="F14" s="280"/>
      <c r="G14" s="280"/>
      <c r="H14" s="280"/>
      <c r="I14" s="280"/>
      <c r="J14" s="280"/>
      <c r="K14" s="280"/>
      <c r="L14" s="280"/>
      <c r="M14" s="280"/>
      <c r="N14" s="280"/>
      <c r="O14" s="280"/>
      <c r="P14" s="280"/>
      <c r="Q14" s="280"/>
      <c r="R14" s="281"/>
    </row>
    <row r="15" spans="1:18" ht="33.75" customHeight="1">
      <c r="A15" s="239" t="s">
        <v>575</v>
      </c>
      <c r="B15" s="284" t="s">
        <v>646</v>
      </c>
      <c r="C15" s="282"/>
      <c r="D15" s="282"/>
      <c r="E15" s="282"/>
      <c r="F15" s="282"/>
      <c r="G15" s="282"/>
      <c r="H15" s="282"/>
      <c r="I15" s="282"/>
      <c r="J15" s="282"/>
      <c r="K15" s="282"/>
      <c r="L15" s="282"/>
      <c r="M15" s="282"/>
      <c r="N15" s="282"/>
      <c r="O15" s="282"/>
      <c r="P15" s="282"/>
      <c r="Q15" s="282"/>
      <c r="R15" s="283"/>
    </row>
    <row r="16" spans="1:18" ht="27.75" customHeight="1">
      <c r="A16" s="239" t="s">
        <v>576</v>
      </c>
      <c r="B16" s="280" t="s">
        <v>592</v>
      </c>
      <c r="C16" s="280"/>
      <c r="D16" s="280"/>
      <c r="E16" s="280"/>
      <c r="F16" s="280"/>
      <c r="G16" s="280"/>
      <c r="H16" s="280"/>
      <c r="I16" s="280"/>
      <c r="J16" s="280"/>
      <c r="K16" s="280"/>
      <c r="L16" s="280"/>
      <c r="M16" s="280"/>
      <c r="N16" s="280"/>
      <c r="O16" s="280"/>
      <c r="P16" s="280"/>
      <c r="Q16" s="280"/>
      <c r="R16" s="281"/>
    </row>
    <row r="17" spans="1:29" ht="27.75" customHeight="1">
      <c r="A17" s="239" t="s">
        <v>577</v>
      </c>
      <c r="B17" s="285" t="s">
        <v>593</v>
      </c>
      <c r="C17" s="280"/>
      <c r="D17" s="280"/>
      <c r="E17" s="280"/>
      <c r="F17" s="280"/>
      <c r="G17" s="280"/>
      <c r="H17" s="280"/>
      <c r="I17" s="280"/>
      <c r="J17" s="280"/>
      <c r="K17" s="280"/>
      <c r="L17" s="280"/>
      <c r="M17" s="280"/>
      <c r="N17" s="280"/>
      <c r="O17" s="280"/>
      <c r="P17" s="280"/>
      <c r="Q17" s="280"/>
      <c r="R17" s="281"/>
    </row>
    <row r="18" spans="1:29" ht="36.75" customHeight="1">
      <c r="A18" s="239" t="s">
        <v>578</v>
      </c>
      <c r="B18" s="280" t="s">
        <v>594</v>
      </c>
      <c r="C18" s="280"/>
      <c r="D18" s="280"/>
      <c r="E18" s="280"/>
      <c r="F18" s="280"/>
      <c r="G18" s="280"/>
      <c r="H18" s="280"/>
      <c r="I18" s="280"/>
      <c r="J18" s="280"/>
      <c r="K18" s="280"/>
      <c r="L18" s="280"/>
      <c r="M18" s="280"/>
      <c r="N18" s="280"/>
      <c r="O18" s="280"/>
      <c r="P18" s="280"/>
      <c r="Q18" s="280"/>
      <c r="R18" s="281"/>
    </row>
    <row r="19" spans="1:29" ht="36.75" customHeight="1">
      <c r="A19" s="239" t="s">
        <v>579</v>
      </c>
      <c r="B19" s="282" t="s">
        <v>595</v>
      </c>
      <c r="C19" s="282"/>
      <c r="D19" s="282"/>
      <c r="E19" s="282"/>
      <c r="F19" s="282"/>
      <c r="G19" s="282"/>
      <c r="H19" s="282"/>
      <c r="I19" s="282"/>
      <c r="J19" s="282"/>
      <c r="K19" s="282"/>
      <c r="L19" s="282"/>
      <c r="M19" s="282"/>
      <c r="N19" s="282"/>
      <c r="O19" s="282"/>
      <c r="P19" s="282"/>
      <c r="Q19" s="282"/>
      <c r="R19" s="283"/>
    </row>
    <row r="20" spans="1:29" ht="56.25" customHeight="1">
      <c r="A20" s="245" t="s">
        <v>596</v>
      </c>
      <c r="B20" s="286" t="s">
        <v>597</v>
      </c>
      <c r="C20" s="287"/>
      <c r="D20" s="287"/>
      <c r="E20" s="287"/>
      <c r="F20" s="287"/>
      <c r="G20" s="287"/>
      <c r="H20" s="287"/>
      <c r="I20" s="287"/>
      <c r="J20" s="287"/>
      <c r="K20" s="287"/>
      <c r="L20" s="287"/>
      <c r="M20" s="287"/>
      <c r="N20" s="287"/>
      <c r="O20" s="287"/>
      <c r="P20" s="287"/>
      <c r="Q20" s="287"/>
      <c r="R20" s="288"/>
    </row>
    <row r="21" spans="1:29" ht="14.25" customHeight="1">
      <c r="A21" s="231"/>
      <c r="R21" s="237"/>
    </row>
    <row r="22" spans="1:29" ht="27.75" customHeight="1" thickBot="1">
      <c r="A22" s="231"/>
      <c r="B22" s="270" t="s">
        <v>598</v>
      </c>
      <c r="R22" s="237"/>
    </row>
    <row r="23" spans="1:29" ht="27.75" customHeight="1" thickBot="1">
      <c r="A23" s="231"/>
      <c r="I23" s="240" t="s">
        <v>599</v>
      </c>
      <c r="L23" s="241"/>
      <c r="P23" s="248" t="s">
        <v>630</v>
      </c>
      <c r="R23" s="237"/>
      <c r="AB23" t="s">
        <v>600</v>
      </c>
    </row>
    <row r="24" spans="1:29">
      <c r="A24" s="231"/>
      <c r="R24" s="237"/>
    </row>
    <row r="25" spans="1:29" ht="14.25" thickBot="1">
      <c r="A25" s="242"/>
      <c r="B25" s="243"/>
      <c r="C25" s="243"/>
      <c r="D25" s="243"/>
      <c r="E25" s="243"/>
      <c r="F25" s="243"/>
      <c r="G25" s="243"/>
      <c r="H25" s="243"/>
      <c r="I25" s="243"/>
      <c r="J25" s="243"/>
      <c r="K25" s="243"/>
      <c r="L25" s="243"/>
      <c r="M25" s="243"/>
      <c r="N25" s="243"/>
      <c r="O25" s="243"/>
      <c r="P25" s="243"/>
      <c r="Q25" s="243"/>
      <c r="R25" s="244"/>
    </row>
    <row r="27" spans="1:29" ht="21" customHeight="1">
      <c r="A27" t="s">
        <v>64</v>
      </c>
      <c r="D27" s="270" t="s">
        <v>65</v>
      </c>
      <c r="E27" s="270"/>
      <c r="M27" s="289" t="s">
        <v>66</v>
      </c>
      <c r="N27" s="290"/>
      <c r="O27" s="10"/>
      <c r="P27" s="11"/>
      <c r="Q27" s="11"/>
      <c r="R27" s="12"/>
      <c r="AB27" s="262" t="s">
        <v>580</v>
      </c>
      <c r="AC27" t="s">
        <v>581</v>
      </c>
    </row>
    <row r="28" spans="1:29" ht="6.75" customHeight="1">
      <c r="AB28" s="262"/>
      <c r="AC28" t="s">
        <v>582</v>
      </c>
    </row>
    <row r="29" spans="1:29" ht="24">
      <c r="C29" s="13" t="s">
        <v>67</v>
      </c>
      <c r="D29" s="13"/>
      <c r="E29" s="13"/>
      <c r="AB29" s="262" t="s">
        <v>562</v>
      </c>
      <c r="AC29" t="s">
        <v>563</v>
      </c>
    </row>
    <row r="30" spans="1:29" ht="8.25" customHeight="1"/>
    <row r="31" spans="1:29">
      <c r="A31" s="270" t="s">
        <v>631</v>
      </c>
      <c r="O31" s="14"/>
      <c r="P31" s="15" t="s">
        <v>68</v>
      </c>
    </row>
    <row r="32" spans="1:29">
      <c r="O32" s="16"/>
      <c r="P32" s="17" t="s">
        <v>69</v>
      </c>
    </row>
    <row r="33" spans="1:41" ht="16.5" customHeight="1">
      <c r="A33" s="291" t="s">
        <v>70</v>
      </c>
      <c r="B33" s="292"/>
      <c r="C33" s="292"/>
      <c r="D33" s="293">
        <v>2025</v>
      </c>
      <c r="E33" s="294"/>
      <c r="F33" s="295">
        <v>1</v>
      </c>
      <c r="G33" s="296"/>
      <c r="H33" s="297">
        <v>1</v>
      </c>
      <c r="I33" s="298"/>
      <c r="J33" s="18" t="s">
        <v>71</v>
      </c>
    </row>
    <row r="34" spans="1:41" ht="16.5" customHeight="1">
      <c r="A34" s="291" t="s">
        <v>553</v>
      </c>
      <c r="B34" s="292"/>
      <c r="C34" s="292"/>
      <c r="D34" s="299" t="s">
        <v>661</v>
      </c>
      <c r="E34" s="300"/>
      <c r="F34" s="300"/>
      <c r="G34" s="301"/>
      <c r="H34" s="176" t="s">
        <v>554</v>
      </c>
      <c r="I34" s="302" t="s">
        <v>555</v>
      </c>
      <c r="J34" s="303"/>
      <c r="K34" s="303"/>
      <c r="L34" s="304"/>
      <c r="M34" s="176"/>
      <c r="N34" s="305" t="s">
        <v>601</v>
      </c>
      <c r="O34" s="306"/>
      <c r="P34" s="306"/>
      <c r="Q34" s="306"/>
      <c r="R34" s="306"/>
      <c r="S34" s="306"/>
    </row>
    <row r="35" spans="1:41" ht="21.75" customHeight="1">
      <c r="A35" s="292" t="s">
        <v>72</v>
      </c>
      <c r="B35" s="292"/>
      <c r="C35" s="292"/>
      <c r="D35" s="307" t="s">
        <v>614</v>
      </c>
      <c r="E35" s="308"/>
      <c r="F35" s="308"/>
      <c r="G35" s="308"/>
      <c r="H35" s="308"/>
      <c r="I35" s="308"/>
      <c r="J35" s="308"/>
      <c r="K35" s="308"/>
      <c r="L35" s="308"/>
      <c r="M35" s="308"/>
      <c r="N35" s="308"/>
      <c r="O35" s="308"/>
      <c r="P35" s="308"/>
      <c r="Q35" s="308"/>
      <c r="R35" s="309"/>
    </row>
    <row r="36" spans="1:41" ht="21.75" customHeight="1">
      <c r="A36" s="292" t="s">
        <v>73</v>
      </c>
      <c r="B36" s="292"/>
      <c r="C36" s="292"/>
      <c r="D36" s="307" t="s">
        <v>615</v>
      </c>
      <c r="E36" s="308"/>
      <c r="F36" s="308"/>
      <c r="G36" s="308"/>
      <c r="H36" s="308"/>
      <c r="I36" s="308"/>
      <c r="J36" s="308"/>
      <c r="K36" s="308"/>
      <c r="L36" s="308"/>
      <c r="M36" s="308"/>
      <c r="N36" s="308"/>
      <c r="O36" s="308"/>
      <c r="P36" s="308"/>
      <c r="Q36" s="308"/>
      <c r="R36" s="309"/>
    </row>
    <row r="37" spans="1:41" ht="21.75" customHeight="1">
      <c r="A37" s="310" t="s">
        <v>521</v>
      </c>
      <c r="B37" s="292"/>
      <c r="C37" s="292"/>
      <c r="D37" s="311" t="s">
        <v>616</v>
      </c>
      <c r="E37" s="312"/>
      <c r="F37" s="312"/>
      <c r="G37" s="312"/>
      <c r="H37" s="312"/>
      <c r="I37" s="313"/>
      <c r="J37" s="314" t="s">
        <v>74</v>
      </c>
      <c r="K37" s="315"/>
      <c r="L37" s="316"/>
      <c r="M37" s="317" t="s">
        <v>663</v>
      </c>
      <c r="N37" s="318"/>
      <c r="O37" s="319"/>
      <c r="P37" s="317" t="s">
        <v>664</v>
      </c>
      <c r="Q37" s="318"/>
      <c r="R37" s="319"/>
    </row>
    <row r="38" spans="1:41" ht="21.75" customHeight="1">
      <c r="A38" s="310" t="s">
        <v>522</v>
      </c>
      <c r="B38" s="292"/>
      <c r="C38" s="292"/>
      <c r="D38" s="331" t="s">
        <v>617</v>
      </c>
      <c r="E38" s="332"/>
      <c r="F38" s="332"/>
      <c r="G38" s="332"/>
      <c r="H38" s="332"/>
      <c r="I38" s="333"/>
      <c r="J38" s="314" t="s">
        <v>74</v>
      </c>
      <c r="K38" s="315"/>
      <c r="L38" s="316"/>
      <c r="M38" s="317" t="s">
        <v>665</v>
      </c>
      <c r="N38" s="318"/>
      <c r="O38" s="319"/>
      <c r="P38" s="317" t="s">
        <v>666</v>
      </c>
      <c r="Q38" s="318"/>
      <c r="R38" s="319"/>
    </row>
    <row r="39" spans="1:41" ht="21.75" customHeight="1">
      <c r="A39" s="292" t="s">
        <v>75</v>
      </c>
      <c r="B39" s="292"/>
      <c r="C39" s="292"/>
      <c r="D39" s="334"/>
      <c r="E39" s="335"/>
      <c r="F39" s="335"/>
      <c r="G39" s="335"/>
      <c r="H39" s="336"/>
      <c r="I39" s="261" t="s">
        <v>76</v>
      </c>
      <c r="J39" s="337"/>
      <c r="K39" s="335"/>
      <c r="L39" s="335"/>
      <c r="M39" s="335"/>
      <c r="N39" s="335"/>
      <c r="O39" s="336"/>
    </row>
    <row r="40" spans="1:41" ht="23.25" customHeight="1">
      <c r="A40" s="261"/>
      <c r="B40" s="261"/>
      <c r="C40" s="261"/>
      <c r="D40" s="320" t="s">
        <v>550</v>
      </c>
      <c r="E40" s="320"/>
      <c r="F40" s="320"/>
      <c r="G40" s="320"/>
      <c r="H40" s="320"/>
      <c r="I40" s="320"/>
      <c r="J40" s="320"/>
      <c r="K40" s="320"/>
      <c r="L40" s="320"/>
      <c r="M40" s="320"/>
      <c r="N40" s="320"/>
      <c r="O40" s="320"/>
      <c r="P40" s="320"/>
      <c r="Q40" s="320"/>
      <c r="R40" s="320"/>
    </row>
    <row r="41" spans="1:41" ht="13.5" customHeight="1">
      <c r="H41" s="20" t="s">
        <v>77</v>
      </c>
    </row>
    <row r="42" spans="1:41" ht="19.5" customHeight="1">
      <c r="A42" s="292" t="s">
        <v>78</v>
      </c>
      <c r="B42" s="292"/>
      <c r="C42" s="292"/>
      <c r="D42" s="321" t="s">
        <v>197</v>
      </c>
      <c r="E42" s="322"/>
      <c r="F42" s="323"/>
      <c r="G42" s="262"/>
      <c r="H42" s="324" t="s">
        <v>77</v>
      </c>
      <c r="I42" s="325"/>
      <c r="J42" s="325"/>
      <c r="K42" s="325"/>
      <c r="L42" s="325"/>
      <c r="M42" s="325"/>
      <c r="N42" s="325"/>
      <c r="O42" s="325"/>
      <c r="P42" s="325"/>
      <c r="Q42" s="325"/>
      <c r="R42" s="326"/>
    </row>
    <row r="43" spans="1:41" ht="23.25" customHeight="1">
      <c r="A43" s="292" t="s">
        <v>79</v>
      </c>
      <c r="B43" s="292"/>
      <c r="C43" s="292"/>
      <c r="D43" s="327" t="s">
        <v>618</v>
      </c>
      <c r="E43" s="328"/>
      <c r="F43" s="328"/>
      <c r="G43" s="329"/>
      <c r="H43" s="329"/>
      <c r="I43" s="329"/>
      <c r="J43" s="329"/>
      <c r="K43" s="329"/>
      <c r="L43" s="329"/>
      <c r="M43" s="329"/>
      <c r="N43" s="329"/>
      <c r="O43" s="329"/>
      <c r="P43" s="329"/>
      <c r="Q43" s="329"/>
      <c r="R43" s="330"/>
    </row>
    <row r="44" spans="1:41" ht="23.25" customHeight="1">
      <c r="A44" s="292" t="s">
        <v>80</v>
      </c>
      <c r="B44" s="292"/>
      <c r="C44" s="292"/>
      <c r="D44" s="347" t="s">
        <v>619</v>
      </c>
      <c r="E44" s="329"/>
      <c r="F44" s="329"/>
      <c r="G44" s="329"/>
      <c r="H44" s="329"/>
      <c r="I44" s="329"/>
      <c r="J44" s="329"/>
      <c r="K44" s="329"/>
      <c r="L44" s="329"/>
      <c r="M44" s="329"/>
      <c r="N44" s="329"/>
      <c r="O44" s="329"/>
      <c r="P44" s="329"/>
      <c r="Q44" s="329"/>
      <c r="R44" s="330"/>
    </row>
    <row r="45" spans="1:41" ht="19.5" customHeight="1">
      <c r="A45" s="292" t="s">
        <v>81</v>
      </c>
      <c r="B45" s="292"/>
      <c r="C45" s="292"/>
      <c r="D45" s="347" t="s">
        <v>620</v>
      </c>
      <c r="E45" s="329"/>
      <c r="F45" s="329"/>
      <c r="G45" s="329"/>
      <c r="H45" s="329"/>
      <c r="I45" s="329"/>
      <c r="J45" s="329"/>
      <c r="K45" s="329"/>
      <c r="L45" s="329"/>
      <c r="M45" s="329"/>
      <c r="N45" s="329"/>
      <c r="O45" s="329"/>
      <c r="P45" s="329"/>
      <c r="Q45" s="329"/>
      <c r="R45" s="330"/>
    </row>
    <row r="46" spans="1:41" ht="11.25" customHeight="1">
      <c r="A46" s="261"/>
      <c r="B46" s="261"/>
      <c r="C46" s="261"/>
    </row>
    <row r="47" spans="1:41" ht="19.5" customHeight="1">
      <c r="A47" s="292" t="s">
        <v>82</v>
      </c>
      <c r="B47" s="292"/>
      <c r="C47" s="292"/>
      <c r="D47" s="348" t="s">
        <v>557</v>
      </c>
      <c r="E47" s="348"/>
      <c r="F47" s="261" t="s">
        <v>1</v>
      </c>
      <c r="G47" s="261" t="s">
        <v>2</v>
      </c>
      <c r="H47" s="348" t="s">
        <v>193</v>
      </c>
      <c r="I47" s="348"/>
      <c r="J47" s="348"/>
      <c r="L47" s="349" t="s">
        <v>233</v>
      </c>
      <c r="M47" s="349"/>
      <c r="N47" s="261" t="s">
        <v>1</v>
      </c>
      <c r="O47" s="261" t="s">
        <v>2</v>
      </c>
      <c r="P47" s="349" t="s">
        <v>194</v>
      </c>
      <c r="Q47" s="349"/>
      <c r="R47" s="349"/>
    </row>
    <row r="48" spans="1:41" ht="24" customHeight="1">
      <c r="A48" s="292" t="s">
        <v>87</v>
      </c>
      <c r="B48" s="292"/>
      <c r="C48" s="292"/>
      <c r="D48" s="338">
        <v>2025</v>
      </c>
      <c r="E48" s="339"/>
      <c r="F48" s="22">
        <v>4</v>
      </c>
      <c r="G48" s="23">
        <v>1</v>
      </c>
      <c r="H48" s="340" t="s">
        <v>88</v>
      </c>
      <c r="I48" s="341"/>
      <c r="J48" s="342"/>
      <c r="L48" s="338">
        <v>2025</v>
      </c>
      <c r="M48" s="339"/>
      <c r="N48" s="22">
        <v>4</v>
      </c>
      <c r="O48" s="23">
        <v>3</v>
      </c>
      <c r="P48" s="343" t="s">
        <v>89</v>
      </c>
      <c r="Q48" s="341"/>
      <c r="R48" s="342"/>
      <c r="U48" s="178"/>
      <c r="AB48" s="178" t="str">
        <f>$D$48&amp;"年"&amp;$F$48&amp;"月"&amp;$G$48&amp;"日"</f>
        <v>2025年4月1日</v>
      </c>
      <c r="AC48" s="178" t="str">
        <f>$L$48&amp;"年"&amp;$N$48&amp;"月"&amp;$O$48&amp;"日"</f>
        <v>2025年4月3日</v>
      </c>
      <c r="AN48" s="113"/>
      <c r="AO48" s="113"/>
    </row>
    <row r="49" spans="1:24" ht="9" customHeight="1"/>
    <row r="50" spans="1:24" ht="20.25" customHeight="1">
      <c r="A50" s="292" t="s">
        <v>90</v>
      </c>
      <c r="B50" s="292"/>
      <c r="C50" s="292"/>
      <c r="D50" s="185" t="s">
        <v>602</v>
      </c>
      <c r="E50" s="344" t="s">
        <v>91</v>
      </c>
      <c r="F50" s="344"/>
      <c r="G50" s="344"/>
      <c r="H50" s="25" t="s">
        <v>602</v>
      </c>
      <c r="I50" s="18" t="s">
        <v>92</v>
      </c>
      <c r="L50" s="26" t="s">
        <v>93</v>
      </c>
      <c r="M50" s="26"/>
      <c r="N50" s="345">
        <v>100</v>
      </c>
      <c r="O50" s="346"/>
      <c r="P50" s="1" t="s">
        <v>94</v>
      </c>
      <c r="Q50" s="18" t="s">
        <v>95</v>
      </c>
      <c r="R50" s="18"/>
      <c r="S50" s="1"/>
      <c r="T50" s="1"/>
      <c r="U50" s="1"/>
      <c r="V50" s="1"/>
    </row>
    <row r="51" spans="1:24" ht="20.25" customHeight="1">
      <c r="A51" s="292" t="s">
        <v>96</v>
      </c>
      <c r="B51" s="292"/>
      <c r="C51" s="292"/>
      <c r="D51" s="24"/>
      <c r="E51" s="344" t="s">
        <v>97</v>
      </c>
      <c r="F51" s="344"/>
      <c r="G51" s="344"/>
      <c r="H51" s="25" t="s">
        <v>602</v>
      </c>
      <c r="I51" s="18" t="s">
        <v>98</v>
      </c>
      <c r="L51" s="18" t="s">
        <v>99</v>
      </c>
      <c r="M51" s="18"/>
      <c r="N51" s="345">
        <v>100</v>
      </c>
      <c r="O51" s="346"/>
      <c r="P51" s="1" t="s">
        <v>100</v>
      </c>
      <c r="Q51" s="18" t="s">
        <v>95</v>
      </c>
      <c r="R51" s="18"/>
      <c r="S51" s="1"/>
      <c r="T51" s="1"/>
      <c r="U51" s="1"/>
      <c r="V51" s="1"/>
    </row>
    <row r="52" spans="1:24" ht="20.25" customHeight="1">
      <c r="A52" s="292" t="s">
        <v>101</v>
      </c>
      <c r="B52" s="292"/>
      <c r="C52" s="292"/>
      <c r="D52" s="25" t="s">
        <v>602</v>
      </c>
      <c r="E52" s="344" t="s">
        <v>102</v>
      </c>
      <c r="F52" s="344"/>
      <c r="G52" s="344"/>
      <c r="H52" s="25" t="s">
        <v>602</v>
      </c>
      <c r="I52" s="18" t="s">
        <v>103</v>
      </c>
      <c r="L52" s="27" t="s">
        <v>104</v>
      </c>
      <c r="M52" s="27"/>
      <c r="N52" s="345">
        <v>1</v>
      </c>
      <c r="O52" s="353"/>
      <c r="P52" s="1" t="s">
        <v>100</v>
      </c>
      <c r="Q52" s="18" t="s">
        <v>95</v>
      </c>
      <c r="R52" s="18"/>
      <c r="S52" s="1"/>
      <c r="T52" s="1"/>
      <c r="U52" s="1"/>
      <c r="V52" s="1"/>
    </row>
    <row r="53" spans="1:24" ht="20.25" customHeight="1">
      <c r="D53" s="25" t="s">
        <v>602</v>
      </c>
      <c r="E53" s="344" t="s">
        <v>105</v>
      </c>
      <c r="F53" s="344"/>
      <c r="G53" s="344"/>
      <c r="H53" s="25" t="s">
        <v>602</v>
      </c>
      <c r="I53" s="18" t="s">
        <v>106</v>
      </c>
      <c r="L53" s="306" t="s">
        <v>107</v>
      </c>
      <c r="M53" s="306"/>
      <c r="N53" s="306"/>
      <c r="O53" s="350" t="s">
        <v>542</v>
      </c>
      <c r="P53" s="351"/>
      <c r="Q53" s="194" t="s">
        <v>534</v>
      </c>
      <c r="R53" s="1"/>
      <c r="S53" s="1"/>
      <c r="T53" s="1"/>
      <c r="U53" s="1"/>
      <c r="V53" s="1"/>
    </row>
    <row r="54" spans="1:24" ht="20.25" customHeight="1">
      <c r="H54" s="25" t="s">
        <v>602</v>
      </c>
      <c r="I54" s="18" t="s">
        <v>108</v>
      </c>
      <c r="L54" s="18" t="s">
        <v>543</v>
      </c>
      <c r="M54" s="18"/>
      <c r="N54" s="186">
        <v>10</v>
      </c>
      <c r="O54" s="209" t="s">
        <v>549</v>
      </c>
      <c r="P54" s="195">
        <v>12</v>
      </c>
      <c r="Q54" s="26" t="s">
        <v>109</v>
      </c>
      <c r="R54" s="26"/>
      <c r="S54" s="1"/>
      <c r="V54" s="26"/>
    </row>
    <row r="55" spans="1:24" ht="12.75" customHeight="1">
      <c r="L55" s="270" t="s">
        <v>604</v>
      </c>
    </row>
    <row r="56" spans="1:24" ht="20.25" customHeight="1">
      <c r="A56" s="289" t="s">
        <v>110</v>
      </c>
      <c r="B56" s="289"/>
      <c r="C56" s="289"/>
      <c r="D56" s="345">
        <v>100</v>
      </c>
      <c r="E56" s="346"/>
      <c r="F56" t="s">
        <v>111</v>
      </c>
      <c r="G56" s="352" t="s">
        <v>112</v>
      </c>
      <c r="H56" s="352"/>
      <c r="I56" s="1"/>
      <c r="J56" s="1" t="s">
        <v>113</v>
      </c>
      <c r="K56" s="1"/>
      <c r="L56" s="28"/>
      <c r="M56" s="28"/>
      <c r="N56" s="28"/>
      <c r="O56" s="1"/>
      <c r="P56" s="1"/>
      <c r="Q56" s="28"/>
      <c r="R56" s="1"/>
      <c r="S56" s="1"/>
      <c r="T56" s="18"/>
      <c r="U56" s="1"/>
      <c r="V56" s="1"/>
      <c r="W56" s="1"/>
      <c r="X56" s="1"/>
    </row>
    <row r="57" spans="1:24" ht="20.25" customHeight="1">
      <c r="A57" s="362" t="s">
        <v>114</v>
      </c>
      <c r="B57" s="363"/>
      <c r="C57" s="363"/>
      <c r="D57" s="345">
        <v>100</v>
      </c>
      <c r="E57" s="346"/>
      <c r="F57" t="s">
        <v>100</v>
      </c>
      <c r="H57" s="1"/>
      <c r="I57" s="18"/>
      <c r="J57" s="18" t="s">
        <v>115</v>
      </c>
      <c r="K57" s="1"/>
      <c r="L57" s="28"/>
      <c r="M57" s="1"/>
      <c r="N57" s="1" t="s">
        <v>116</v>
      </c>
      <c r="O57" s="1"/>
      <c r="P57" s="1" t="s">
        <v>117</v>
      </c>
      <c r="Q57" s="1"/>
      <c r="R57" s="18" t="s">
        <v>118</v>
      </c>
      <c r="S57" s="1"/>
      <c r="T57" s="18"/>
      <c r="U57" s="1"/>
      <c r="V57" s="18"/>
      <c r="W57" s="28"/>
      <c r="X57" s="28"/>
    </row>
    <row r="58" spans="1:24" ht="9.75" customHeight="1"/>
    <row r="59" spans="1:24" ht="20.25" customHeight="1">
      <c r="A59" s="292" t="s">
        <v>119</v>
      </c>
      <c r="B59" s="292"/>
      <c r="C59" s="292"/>
      <c r="D59" s="1"/>
      <c r="E59" s="1" t="s">
        <v>120</v>
      </c>
      <c r="F59" s="1"/>
      <c r="G59" s="1"/>
      <c r="H59" s="26" t="s">
        <v>121</v>
      </c>
      <c r="I59" s="1"/>
      <c r="J59" s="26"/>
    </row>
    <row r="60" spans="1:24" ht="20.25" customHeight="1">
      <c r="D60" s="1"/>
      <c r="E60" s="1" t="s">
        <v>122</v>
      </c>
      <c r="F60" s="1"/>
      <c r="G60" s="1"/>
      <c r="H60" s="26" t="s">
        <v>123</v>
      </c>
      <c r="I60" s="1"/>
      <c r="J60" s="26"/>
    </row>
    <row r="61" spans="1:24" ht="20.25" customHeight="1">
      <c r="D61" s="1"/>
      <c r="E61" s="1" t="s">
        <v>124</v>
      </c>
      <c r="F61" s="1"/>
      <c r="G61" s="1"/>
      <c r="H61" s="29" t="s">
        <v>125</v>
      </c>
      <c r="I61" s="1"/>
      <c r="J61" s="29"/>
    </row>
    <row r="62" spans="1:24" ht="9.75" customHeight="1">
      <c r="D62" s="1"/>
      <c r="E62" s="1"/>
      <c r="F62" s="1"/>
      <c r="G62" s="1"/>
      <c r="H62" s="1"/>
      <c r="I62" s="1"/>
      <c r="J62" s="1"/>
    </row>
    <row r="63" spans="1:24" ht="20.25" customHeight="1">
      <c r="A63" s="292" t="s">
        <v>126</v>
      </c>
      <c r="B63" s="292"/>
      <c r="C63" s="292"/>
      <c r="D63" s="1"/>
      <c r="E63" s="18" t="s">
        <v>127</v>
      </c>
      <c r="F63" s="1"/>
      <c r="G63" s="1"/>
      <c r="H63" s="1"/>
      <c r="I63" s="1"/>
      <c r="J63" s="1"/>
    </row>
    <row r="64" spans="1:24" ht="20.25" customHeight="1">
      <c r="D64" s="1"/>
      <c r="E64" s="1" t="s">
        <v>128</v>
      </c>
      <c r="F64" s="1"/>
      <c r="G64" s="1"/>
      <c r="H64" s="1"/>
      <c r="I64" s="1"/>
      <c r="J64" s="1"/>
      <c r="K64" s="26" t="s">
        <v>129</v>
      </c>
    </row>
    <row r="65" spans="1:74" ht="9.75" customHeight="1">
      <c r="D65" s="1"/>
      <c r="E65" s="1"/>
      <c r="F65" s="1"/>
      <c r="G65" s="1"/>
      <c r="H65" s="1"/>
      <c r="I65" s="1"/>
      <c r="J65" s="1"/>
      <c r="K65" s="26"/>
    </row>
    <row r="66" spans="1:74" ht="20.25" customHeight="1">
      <c r="A66" s="320" t="s">
        <v>659</v>
      </c>
      <c r="B66" s="364"/>
      <c r="C66" s="364"/>
      <c r="D66" s="1"/>
      <c r="E66" s="1" t="s">
        <v>130</v>
      </c>
      <c r="F66" s="28"/>
      <c r="G66" s="26" t="s">
        <v>131</v>
      </c>
      <c r="H66" s="26"/>
      <c r="I66" s="28"/>
      <c r="J66" s="18"/>
    </row>
    <row r="67" spans="1:74" ht="20.25" customHeight="1">
      <c r="A67" s="364"/>
      <c r="B67" s="364"/>
      <c r="C67" s="364"/>
      <c r="D67" s="1"/>
      <c r="E67" s="1" t="s">
        <v>132</v>
      </c>
      <c r="F67" s="1"/>
      <c r="G67" s="26" t="s">
        <v>133</v>
      </c>
      <c r="H67" s="26"/>
      <c r="I67" s="1"/>
      <c r="J67" s="18"/>
    </row>
    <row r="68" spans="1:74" ht="20.25" customHeight="1">
      <c r="A68" s="292" t="s">
        <v>134</v>
      </c>
      <c r="B68" s="292"/>
      <c r="C68" s="292"/>
      <c r="D68" s="1"/>
      <c r="E68" s="1" t="s">
        <v>135</v>
      </c>
      <c r="F68" s="1"/>
      <c r="G68" s="1"/>
      <c r="H68" s="1" t="s">
        <v>136</v>
      </c>
      <c r="I68" s="1"/>
      <c r="J68" s="1"/>
    </row>
    <row r="69" spans="1:74" ht="20.25" customHeight="1">
      <c r="A69" s="292" t="s">
        <v>137</v>
      </c>
      <c r="B69" s="292"/>
      <c r="C69" s="30" t="s">
        <v>138</v>
      </c>
      <c r="D69" s="30"/>
    </row>
    <row r="70" spans="1:74" ht="30.75" customHeight="1">
      <c r="B70" s="354" t="s">
        <v>669</v>
      </c>
      <c r="C70" s="355"/>
      <c r="D70" s="355"/>
      <c r="E70" s="355"/>
      <c r="F70" s="355"/>
      <c r="G70" s="355"/>
      <c r="H70" s="355"/>
      <c r="I70" s="355"/>
      <c r="J70" s="355"/>
      <c r="K70" s="355"/>
      <c r="L70" s="355"/>
      <c r="M70" s="355"/>
      <c r="N70" s="355"/>
      <c r="O70" s="355"/>
      <c r="P70" s="355"/>
      <c r="Q70" s="355"/>
      <c r="R70" s="356"/>
    </row>
    <row r="71" spans="1:74" ht="7.5" customHeight="1"/>
    <row r="72" spans="1:74" ht="24">
      <c r="F72" s="13" t="s">
        <v>139</v>
      </c>
    </row>
    <row r="73" spans="1:74" ht="3.6" customHeight="1" thickBot="1">
      <c r="F73" s="13"/>
    </row>
    <row r="74" spans="1:74" ht="33" customHeight="1" thickBot="1">
      <c r="A74" s="357" t="s">
        <v>140</v>
      </c>
      <c r="B74" s="357"/>
      <c r="C74" s="357" t="str">
        <f>IF(D36="","",D36)</f>
        <v>浜松市総合産業展示館</v>
      </c>
      <c r="D74" s="357"/>
      <c r="E74" s="357"/>
      <c r="F74" s="357"/>
      <c r="G74" s="357"/>
      <c r="H74" s="357"/>
      <c r="I74" t="s">
        <v>141</v>
      </c>
      <c r="O74" s="358" t="s">
        <v>212</v>
      </c>
      <c r="P74" s="352"/>
      <c r="Q74" s="359"/>
      <c r="R74" s="360" t="str">
        <f>IF(M34="","",M34)</f>
        <v/>
      </c>
      <c r="S74" s="361"/>
    </row>
    <row r="75" spans="1:74" ht="26.25" customHeight="1" thickBot="1">
      <c r="B75" s="270" t="s">
        <v>632</v>
      </c>
      <c r="C75" s="270"/>
      <c r="J75" s="365" t="s">
        <v>205</v>
      </c>
      <c r="K75" s="366"/>
      <c r="L75" s="367"/>
      <c r="M75" s="368" t="str">
        <f>IF(D51="○","半区画","")</f>
        <v/>
      </c>
      <c r="N75" s="361"/>
      <c r="O75" s="369" t="s">
        <v>142</v>
      </c>
      <c r="P75" s="370"/>
      <c r="Q75" s="371"/>
      <c r="R75" s="360" t="str">
        <f>H34</f>
        <v>市内</v>
      </c>
      <c r="S75" s="361"/>
      <c r="AP75">
        <v>1</v>
      </c>
      <c r="AQ75">
        <f>AP75+1</f>
        <v>2</v>
      </c>
      <c r="AR75">
        <f t="shared" ref="AR75:BD75" si="0">AQ75+1</f>
        <v>3</v>
      </c>
      <c r="AS75">
        <f t="shared" si="0"/>
        <v>4</v>
      </c>
      <c r="AT75">
        <f t="shared" si="0"/>
        <v>5</v>
      </c>
      <c r="AU75">
        <f t="shared" si="0"/>
        <v>6</v>
      </c>
      <c r="AV75">
        <f t="shared" si="0"/>
        <v>7</v>
      </c>
      <c r="AW75">
        <f t="shared" si="0"/>
        <v>8</v>
      </c>
      <c r="AX75">
        <f t="shared" si="0"/>
        <v>9</v>
      </c>
      <c r="AY75">
        <f t="shared" si="0"/>
        <v>10</v>
      </c>
      <c r="AZ75">
        <f t="shared" si="0"/>
        <v>11</v>
      </c>
      <c r="BA75">
        <f t="shared" si="0"/>
        <v>12</v>
      </c>
      <c r="BB75">
        <f t="shared" si="0"/>
        <v>13</v>
      </c>
      <c r="BC75">
        <f t="shared" si="0"/>
        <v>14</v>
      </c>
      <c r="BD75">
        <f t="shared" si="0"/>
        <v>15</v>
      </c>
      <c r="BH75" s="220">
        <v>1</v>
      </c>
      <c r="BI75" s="220">
        <f>BH75+1</f>
        <v>2</v>
      </c>
      <c r="BJ75" s="220">
        <f t="shared" ref="BJ75:BV75" si="1">BI75+1</f>
        <v>3</v>
      </c>
      <c r="BK75" s="220">
        <f t="shared" si="1"/>
        <v>4</v>
      </c>
      <c r="BL75" s="220">
        <f t="shared" si="1"/>
        <v>5</v>
      </c>
      <c r="BM75" s="220">
        <f t="shared" si="1"/>
        <v>6</v>
      </c>
      <c r="BN75" s="220">
        <f t="shared" si="1"/>
        <v>7</v>
      </c>
      <c r="BO75" s="220">
        <f t="shared" si="1"/>
        <v>8</v>
      </c>
      <c r="BP75" s="220">
        <f t="shared" si="1"/>
        <v>9</v>
      </c>
      <c r="BQ75" s="220">
        <f t="shared" si="1"/>
        <v>10</v>
      </c>
      <c r="BR75" s="220">
        <f t="shared" si="1"/>
        <v>11</v>
      </c>
      <c r="BS75" s="220">
        <f t="shared" si="1"/>
        <v>12</v>
      </c>
      <c r="BT75" s="220">
        <f t="shared" si="1"/>
        <v>13</v>
      </c>
      <c r="BU75" s="220">
        <f t="shared" si="1"/>
        <v>14</v>
      </c>
      <c r="BV75" s="220">
        <f t="shared" si="1"/>
        <v>15</v>
      </c>
    </row>
    <row r="76" spans="1:74" ht="21" customHeight="1">
      <c r="A76" s="372" t="s">
        <v>143</v>
      </c>
      <c r="B76" s="373"/>
      <c r="C76" s="374">
        <f>AN133</f>
        <v>45748</v>
      </c>
      <c r="D76" s="374"/>
      <c r="E76" s="374"/>
      <c r="F76" s="374">
        <f>IFERROR(IF(1=$AP$133,"",C76+1),"")</f>
        <v>45749</v>
      </c>
      <c r="G76" s="374"/>
      <c r="H76" s="374"/>
      <c r="I76" s="374">
        <f>IFERROR(IF(2=$AP$133,"",F76+1),"")</f>
        <v>45750</v>
      </c>
      <c r="J76" s="374"/>
      <c r="K76" s="374"/>
      <c r="L76" s="374" t="str">
        <f>IFERROR(IF(3=$AP$133,"",I76+1),"")</f>
        <v/>
      </c>
      <c r="M76" s="374"/>
      <c r="N76" s="374"/>
      <c r="O76" s="374" t="str">
        <f>IFERROR(IF(4=$AP$133,"",L76+1),"")</f>
        <v/>
      </c>
      <c r="P76" s="374"/>
      <c r="Q76" s="374"/>
      <c r="R76" s="398" t="s">
        <v>144</v>
      </c>
      <c r="S76" s="399"/>
      <c r="AN76" s="372" t="s">
        <v>143</v>
      </c>
      <c r="AO76" s="373"/>
      <c r="AP76" s="387"/>
      <c r="AQ76" s="387"/>
      <c r="AR76" s="387"/>
      <c r="AS76" s="387"/>
      <c r="AT76" s="387"/>
      <c r="AU76" s="387"/>
      <c r="AV76" s="387"/>
      <c r="AW76" s="387"/>
      <c r="AX76" s="387"/>
      <c r="AY76" s="387"/>
      <c r="AZ76" s="387"/>
      <c r="BA76" s="387"/>
      <c r="BB76" s="387"/>
      <c r="BC76" s="387"/>
      <c r="BD76" s="387"/>
      <c r="BH76" s="220"/>
      <c r="BI76" s="220"/>
      <c r="BJ76" s="220"/>
      <c r="BK76" s="220"/>
      <c r="BL76" s="220"/>
      <c r="BM76" s="220"/>
      <c r="BN76" s="220"/>
      <c r="BO76" s="220"/>
      <c r="BP76" s="220"/>
      <c r="BQ76" s="220"/>
      <c r="BR76" s="220"/>
      <c r="BS76" s="220"/>
      <c r="BT76" s="220"/>
      <c r="BU76" s="220"/>
      <c r="BV76" s="220"/>
    </row>
    <row r="77" spans="1:74" ht="18" customHeight="1">
      <c r="A77" s="388"/>
      <c r="B77" s="389"/>
      <c r="C77" s="269" t="s">
        <v>145</v>
      </c>
      <c r="D77" s="269" t="s">
        <v>146</v>
      </c>
      <c r="E77" s="269" t="s">
        <v>147</v>
      </c>
      <c r="F77" s="269" t="s">
        <v>145</v>
      </c>
      <c r="G77" s="269" t="s">
        <v>146</v>
      </c>
      <c r="H77" s="269" t="s">
        <v>147</v>
      </c>
      <c r="I77" s="269" t="s">
        <v>145</v>
      </c>
      <c r="J77" s="269" t="s">
        <v>146</v>
      </c>
      <c r="K77" s="269" t="s">
        <v>147</v>
      </c>
      <c r="L77" s="269" t="s">
        <v>145</v>
      </c>
      <c r="M77" s="269" t="s">
        <v>146</v>
      </c>
      <c r="N77" s="269" t="s">
        <v>147</v>
      </c>
      <c r="O77" s="269" t="s">
        <v>145</v>
      </c>
      <c r="P77" s="269" t="s">
        <v>146</v>
      </c>
      <c r="Q77" s="269" t="s">
        <v>147</v>
      </c>
      <c r="R77" s="400"/>
      <c r="S77" s="401"/>
      <c r="AN77" s="388"/>
      <c r="AO77" s="389"/>
      <c r="AP77" s="269" t="s">
        <v>145</v>
      </c>
      <c r="AQ77" s="269" t="s">
        <v>146</v>
      </c>
      <c r="AR77" s="269" t="s">
        <v>147</v>
      </c>
      <c r="AS77" s="269" t="s">
        <v>145</v>
      </c>
      <c r="AT77" s="269" t="s">
        <v>146</v>
      </c>
      <c r="AU77" s="269" t="s">
        <v>147</v>
      </c>
      <c r="AV77" s="269" t="s">
        <v>145</v>
      </c>
      <c r="AW77" s="269" t="s">
        <v>146</v>
      </c>
      <c r="AX77" s="269" t="s">
        <v>147</v>
      </c>
      <c r="AY77" s="269" t="s">
        <v>145</v>
      </c>
      <c r="AZ77" s="269" t="s">
        <v>146</v>
      </c>
      <c r="BA77" s="269" t="s">
        <v>147</v>
      </c>
      <c r="BB77" s="269" t="s">
        <v>145</v>
      </c>
      <c r="BC77" s="269" t="s">
        <v>146</v>
      </c>
      <c r="BD77" s="269" t="s">
        <v>147</v>
      </c>
      <c r="BH77" s="221"/>
      <c r="BI77" s="221"/>
      <c r="BJ77" s="221"/>
      <c r="BK77" s="221"/>
      <c r="BL77" s="221"/>
      <c r="BM77" s="221"/>
      <c r="BN77" s="221"/>
      <c r="BO77" s="221"/>
      <c r="BP77" s="221"/>
      <c r="BQ77" s="221"/>
      <c r="BR77" s="221"/>
      <c r="BS77" s="221"/>
      <c r="BT77" s="221"/>
      <c r="BU77" s="221"/>
      <c r="BV77" s="221"/>
    </row>
    <row r="78" spans="1:74" ht="32.25" customHeight="1" thickBot="1">
      <c r="A78" s="390"/>
      <c r="B78" s="391"/>
      <c r="C78" s="32" t="s">
        <v>148</v>
      </c>
      <c r="D78" s="33" t="s">
        <v>149</v>
      </c>
      <c r="E78" s="33" t="s">
        <v>150</v>
      </c>
      <c r="F78" s="32" t="s">
        <v>148</v>
      </c>
      <c r="G78" s="33" t="s">
        <v>149</v>
      </c>
      <c r="H78" s="33" t="s">
        <v>150</v>
      </c>
      <c r="I78" s="32" t="s">
        <v>148</v>
      </c>
      <c r="J78" s="33" t="s">
        <v>149</v>
      </c>
      <c r="K78" s="33" t="s">
        <v>150</v>
      </c>
      <c r="L78" s="32" t="s">
        <v>148</v>
      </c>
      <c r="M78" s="33" t="s">
        <v>149</v>
      </c>
      <c r="N78" s="33" t="s">
        <v>150</v>
      </c>
      <c r="O78" s="32" t="s">
        <v>148</v>
      </c>
      <c r="P78" s="33" t="s">
        <v>149</v>
      </c>
      <c r="Q78" s="33" t="s">
        <v>150</v>
      </c>
      <c r="R78" s="402"/>
      <c r="S78" s="403"/>
      <c r="AN78" s="390"/>
      <c r="AO78" s="391"/>
      <c r="AP78" s="34" t="s">
        <v>151</v>
      </c>
      <c r="AQ78" s="35" t="s">
        <v>149</v>
      </c>
      <c r="AR78" s="35" t="s">
        <v>150</v>
      </c>
      <c r="AS78" s="34" t="s">
        <v>151</v>
      </c>
      <c r="AT78" s="35" t="s">
        <v>149</v>
      </c>
      <c r="AU78" s="35" t="s">
        <v>150</v>
      </c>
      <c r="AV78" s="34" t="s">
        <v>151</v>
      </c>
      <c r="AW78" s="35" t="s">
        <v>149</v>
      </c>
      <c r="AX78" s="35" t="s">
        <v>150</v>
      </c>
      <c r="AY78" s="34" t="s">
        <v>151</v>
      </c>
      <c r="AZ78" s="35" t="s">
        <v>149</v>
      </c>
      <c r="BA78" s="35" t="s">
        <v>150</v>
      </c>
      <c r="BB78" s="34" t="s">
        <v>151</v>
      </c>
      <c r="BC78" s="35" t="s">
        <v>149</v>
      </c>
      <c r="BD78" s="35" t="s">
        <v>150</v>
      </c>
      <c r="BH78" s="222"/>
      <c r="BI78" s="223"/>
      <c r="BJ78" s="223"/>
      <c r="BK78" s="223"/>
      <c r="BL78" s="223"/>
      <c r="BM78" s="223"/>
      <c r="BN78" s="223"/>
      <c r="BO78" s="223"/>
      <c r="BP78" s="223"/>
      <c r="BQ78" s="223"/>
      <c r="BR78" s="223"/>
      <c r="BS78" s="223"/>
      <c r="BT78" s="223"/>
      <c r="BU78" s="223"/>
      <c r="BV78" s="224"/>
    </row>
    <row r="79" spans="1:74" ht="35.25" customHeight="1">
      <c r="A79" s="392" t="s">
        <v>152</v>
      </c>
      <c r="B79" s="210" t="s">
        <v>153</v>
      </c>
      <c r="C79" s="173" t="s">
        <v>602</v>
      </c>
      <c r="D79" s="174" t="s">
        <v>602</v>
      </c>
      <c r="E79" s="175"/>
      <c r="F79" s="173"/>
      <c r="G79" s="174"/>
      <c r="H79" s="175"/>
      <c r="I79" s="173"/>
      <c r="J79" s="174"/>
      <c r="K79" s="175" t="s">
        <v>602</v>
      </c>
      <c r="L79" s="173"/>
      <c r="M79" s="174"/>
      <c r="N79" s="175"/>
      <c r="O79" s="173"/>
      <c r="P79" s="174"/>
      <c r="Q79" s="175"/>
      <c r="R79" s="378">
        <f>IF(BE81=0,"",BE81)</f>
        <v>643220</v>
      </c>
      <c r="S79" s="379"/>
      <c r="AN79" s="395" t="s">
        <v>152</v>
      </c>
      <c r="AO79" s="36" t="s">
        <v>153</v>
      </c>
      <c r="AP79" s="37">
        <f>ROUNDDOWN(IF(C79="○",IF($R$75="市外",AU108,AP108),"")*IF($M$75="",1,0.6)*IF($R$74="有",0.5,1),0)</f>
        <v>61264</v>
      </c>
      <c r="AQ79" s="38">
        <f t="shared" ref="AP79:AR81" si="2">ROUNDDOWN(IF(D79="○",IF($R$75="市外",AV108,AQ108),"")*IF($M$75="",1,0.6)*IF($R$74="有",0.5,1),0)</f>
        <v>61264</v>
      </c>
      <c r="AR79" s="39" t="e">
        <f t="shared" si="2"/>
        <v>#VALUE!</v>
      </c>
      <c r="AS79" s="37" t="e">
        <f>ROUNDDOWN(IF(F79="○",IF($R$75="市外",AU108,AP108),"")*IF($M$75="",1,0.6)*IF($R$74="有",0.5,1),0)</f>
        <v>#VALUE!</v>
      </c>
      <c r="AT79" s="38" t="e">
        <f t="shared" ref="AT79:AU79" si="3">ROUNDDOWN(IF(G79="○",IF($R$75="市外",AV108,AQ108),"")*IF($M$75="",1,0.6)*IF($R$74="有",0.5,1),0)</f>
        <v>#VALUE!</v>
      </c>
      <c r="AU79" s="40" t="e">
        <f t="shared" si="3"/>
        <v>#VALUE!</v>
      </c>
      <c r="AV79" s="37" t="e">
        <f>ROUNDDOWN(IF(I79="○",IF($R$75="市外",AU108,AP108),"")*IF($M$75="",1,0.6)*IF($R$74="有",0.5,1),0)</f>
        <v>#VALUE!</v>
      </c>
      <c r="AW79" s="38" t="e">
        <f t="shared" ref="AW79:AX79" si="4">ROUNDDOWN(IF(J79="○",IF($R$75="市外",AV108,AQ108),"")*IF($M$75="",1,0.6)*IF($R$74="有",0.5,1),0)</f>
        <v>#VALUE!</v>
      </c>
      <c r="AX79" s="39">
        <f t="shared" si="4"/>
        <v>70252</v>
      </c>
      <c r="AY79" s="37" t="e">
        <f>ROUNDDOWN(IF(L79="○",IF($R$75="市外",AU108,AP108),"")*IF($M$75="",1,0.6)*IF($R$74="有",0.5,1),0)</f>
        <v>#VALUE!</v>
      </c>
      <c r="AZ79" s="38" t="e">
        <f t="shared" ref="AZ79:BA79" si="5">ROUNDDOWN(IF(M79="○",IF($R$75="市外",AV108,AQ108),"")*IF($M$75="",1,0.6)*IF($R$74="有",0.5,1),0)</f>
        <v>#VALUE!</v>
      </c>
      <c r="BA79" s="40" t="e">
        <f t="shared" si="5"/>
        <v>#VALUE!</v>
      </c>
      <c r="BB79" s="37" t="e">
        <f>ROUNDDOWN(IF(O79="○",IF($R$75="市外",AU108,AP108),"")*IF($M$75="",1,0.6)*IF($R$74="有",0.5,1),0)</f>
        <v>#VALUE!</v>
      </c>
      <c r="BC79" s="38" t="e">
        <f t="shared" ref="BC79:BD79" si="6">ROUNDDOWN(IF(P79="○",IF($R$75="市外",AV108,AQ108),"")*IF($M$75="",1,0.6)*IF($R$74="有",0.5,1),0)</f>
        <v>#VALUE!</v>
      </c>
      <c r="BD79" s="39" t="e">
        <f t="shared" si="6"/>
        <v>#VALUE!</v>
      </c>
      <c r="BH79" s="225"/>
      <c r="BI79" s="220"/>
      <c r="BJ79" s="220"/>
      <c r="BK79" s="220"/>
      <c r="BL79" s="220"/>
      <c r="BM79" s="220"/>
      <c r="BN79" s="220"/>
      <c r="BO79" s="220"/>
      <c r="BP79" s="220"/>
      <c r="BQ79" s="220"/>
      <c r="BR79" s="220"/>
      <c r="BS79" s="220"/>
      <c r="BT79" s="220"/>
      <c r="BU79" s="220"/>
      <c r="BV79" s="226"/>
    </row>
    <row r="80" spans="1:74" ht="35.25" customHeight="1">
      <c r="A80" s="393"/>
      <c r="B80" s="211" t="s">
        <v>154</v>
      </c>
      <c r="C80" s="42"/>
      <c r="D80" s="43"/>
      <c r="E80" s="44"/>
      <c r="F80" s="42" t="s">
        <v>602</v>
      </c>
      <c r="G80" s="43" t="s">
        <v>602</v>
      </c>
      <c r="H80" s="44"/>
      <c r="I80" s="42" t="s">
        <v>602</v>
      </c>
      <c r="J80" s="43" t="s">
        <v>602</v>
      </c>
      <c r="K80" s="44"/>
      <c r="L80" s="42"/>
      <c r="M80" s="43"/>
      <c r="N80" s="44"/>
      <c r="O80" s="42"/>
      <c r="P80" s="43"/>
      <c r="Q80" s="44"/>
      <c r="R80" s="380"/>
      <c r="S80" s="381"/>
      <c r="AN80" s="396"/>
      <c r="AO80" s="41" t="s">
        <v>154</v>
      </c>
      <c r="AP80" s="45" t="e">
        <f>ROUNDDOWN(IF(C80="○",IF($R$75="市外",AU109,AP109),"")*IF($M$75="",1,0.6)*IF($R$74="有",0.5,1),0)</f>
        <v>#VALUE!</v>
      </c>
      <c r="AQ80" s="46" t="e">
        <f t="shared" si="2"/>
        <v>#VALUE!</v>
      </c>
      <c r="AR80" s="47" t="e">
        <f t="shared" si="2"/>
        <v>#VALUE!</v>
      </c>
      <c r="AS80" s="48">
        <f t="shared" ref="AS80:AU81" si="7">ROUNDDOWN(IF(F80="○",IF($R$75="市外",AU109,AP109),"")*IF($M$75="",1,0.6)*IF($R$74="有",0.5,1),0)</f>
        <v>87520</v>
      </c>
      <c r="AT80" s="46">
        <f t="shared" si="7"/>
        <v>87520</v>
      </c>
      <c r="AU80" s="49" t="e">
        <f t="shared" si="7"/>
        <v>#VALUE!</v>
      </c>
      <c r="AV80" s="45">
        <f t="shared" ref="AV80:AX81" si="8">ROUNDDOWN(IF(I80="○",IF($R$75="市外",AU109,AP109),"")*IF($M$75="",1,0.6)*IF($R$74="有",0.5,1),0)</f>
        <v>87520</v>
      </c>
      <c r="AW80" s="46">
        <f t="shared" si="8"/>
        <v>87520</v>
      </c>
      <c r="AX80" s="47" t="e">
        <f t="shared" si="8"/>
        <v>#VALUE!</v>
      </c>
      <c r="AY80" s="48" t="e">
        <f t="shared" ref="AY80:BA81" si="9">ROUNDDOWN(IF(L80="○",IF($R$75="市外",AU109,AP109),"")*IF($M$75="",1,0.6)*IF($R$74="有",0.5,1),0)</f>
        <v>#VALUE!</v>
      </c>
      <c r="AZ80" s="46" t="e">
        <f t="shared" si="9"/>
        <v>#VALUE!</v>
      </c>
      <c r="BA80" s="49" t="e">
        <f t="shared" si="9"/>
        <v>#VALUE!</v>
      </c>
      <c r="BB80" s="45" t="e">
        <f t="shared" ref="BB80:BD81" si="10">ROUNDDOWN(IF(O80="○",IF($R$75="市外",AU109,AP109),"")*IF($M$75="",1,0.6)*IF($R$74="有",0.5,1),0)</f>
        <v>#VALUE!</v>
      </c>
      <c r="BC80" s="46" t="e">
        <f t="shared" si="10"/>
        <v>#VALUE!</v>
      </c>
      <c r="BD80" s="47" t="e">
        <f t="shared" si="10"/>
        <v>#VALUE!</v>
      </c>
      <c r="BH80" s="225"/>
      <c r="BI80" s="220"/>
      <c r="BJ80" s="220"/>
      <c r="BK80" s="220"/>
      <c r="BL80" s="220"/>
      <c r="BM80" s="220"/>
      <c r="BN80" s="220"/>
      <c r="BO80" s="220"/>
      <c r="BP80" s="220"/>
      <c r="BQ80" s="220"/>
      <c r="BR80" s="220"/>
      <c r="BS80" s="220"/>
      <c r="BT80" s="220"/>
      <c r="BU80" s="220"/>
      <c r="BV80" s="226"/>
    </row>
    <row r="81" spans="1:74" ht="35.25" customHeight="1" thickBot="1">
      <c r="A81" s="394"/>
      <c r="B81" s="212" t="s">
        <v>155</v>
      </c>
      <c r="C81" s="51"/>
      <c r="D81" s="52"/>
      <c r="E81" s="53" t="s">
        <v>602</v>
      </c>
      <c r="F81" s="51"/>
      <c r="G81" s="52"/>
      <c r="H81" s="53" t="s">
        <v>602</v>
      </c>
      <c r="I81" s="51"/>
      <c r="J81" s="52"/>
      <c r="K81" s="53"/>
      <c r="L81" s="51"/>
      <c r="M81" s="52"/>
      <c r="N81" s="53"/>
      <c r="O81" s="51"/>
      <c r="P81" s="52"/>
      <c r="Q81" s="53"/>
      <c r="R81" s="382"/>
      <c r="S81" s="383"/>
      <c r="AN81" s="397"/>
      <c r="AO81" s="50" t="s">
        <v>155</v>
      </c>
      <c r="AP81" s="54" t="e">
        <f t="shared" si="2"/>
        <v>#VALUE!</v>
      </c>
      <c r="AQ81" s="55" t="e">
        <f t="shared" si="2"/>
        <v>#VALUE!</v>
      </c>
      <c r="AR81" s="56">
        <f t="shared" si="2"/>
        <v>50180</v>
      </c>
      <c r="AS81" s="57" t="e">
        <f t="shared" si="7"/>
        <v>#VALUE!</v>
      </c>
      <c r="AT81" s="55" t="e">
        <f t="shared" si="7"/>
        <v>#VALUE!</v>
      </c>
      <c r="AU81" s="58">
        <f t="shared" si="7"/>
        <v>50180</v>
      </c>
      <c r="AV81" s="54" t="e">
        <f t="shared" si="8"/>
        <v>#VALUE!</v>
      </c>
      <c r="AW81" s="55" t="e">
        <f t="shared" si="8"/>
        <v>#VALUE!</v>
      </c>
      <c r="AX81" s="56" t="e">
        <f t="shared" si="8"/>
        <v>#VALUE!</v>
      </c>
      <c r="AY81" s="57" t="e">
        <f t="shared" si="9"/>
        <v>#VALUE!</v>
      </c>
      <c r="AZ81" s="55" t="e">
        <f t="shared" si="9"/>
        <v>#VALUE!</v>
      </c>
      <c r="BA81" s="58" t="e">
        <f t="shared" si="9"/>
        <v>#VALUE!</v>
      </c>
      <c r="BB81" s="54" t="e">
        <f t="shared" si="10"/>
        <v>#VALUE!</v>
      </c>
      <c r="BC81" s="55" t="e">
        <f t="shared" si="10"/>
        <v>#VALUE!</v>
      </c>
      <c r="BD81" s="56" t="e">
        <f t="shared" si="10"/>
        <v>#VALUE!</v>
      </c>
      <c r="BE81">
        <f>SUM(BH81:BV81)</f>
        <v>643220</v>
      </c>
      <c r="BH81" s="227">
        <f>_xlfn.AGGREGATE(4,6,AP79:AP81)</f>
        <v>61264</v>
      </c>
      <c r="BI81" s="228">
        <f t="shared" ref="BI81:BV81" si="11">_xlfn.AGGREGATE(4,6,AQ79:AQ81)</f>
        <v>61264</v>
      </c>
      <c r="BJ81" s="228">
        <f t="shared" si="11"/>
        <v>50180</v>
      </c>
      <c r="BK81" s="228">
        <f t="shared" si="11"/>
        <v>87520</v>
      </c>
      <c r="BL81" s="228">
        <f t="shared" si="11"/>
        <v>87520</v>
      </c>
      <c r="BM81" s="228">
        <f t="shared" si="11"/>
        <v>50180</v>
      </c>
      <c r="BN81" s="228">
        <f t="shared" si="11"/>
        <v>87520</v>
      </c>
      <c r="BO81" s="228">
        <f t="shared" si="11"/>
        <v>87520</v>
      </c>
      <c r="BP81" s="228">
        <f t="shared" si="11"/>
        <v>70252</v>
      </c>
      <c r="BQ81" s="228">
        <f t="shared" si="11"/>
        <v>0</v>
      </c>
      <c r="BR81" s="228">
        <f t="shared" si="11"/>
        <v>0</v>
      </c>
      <c r="BS81" s="228">
        <f t="shared" si="11"/>
        <v>0</v>
      </c>
      <c r="BT81" s="228">
        <f t="shared" si="11"/>
        <v>0</v>
      </c>
      <c r="BU81" s="228">
        <f t="shared" si="11"/>
        <v>0</v>
      </c>
      <c r="BV81" s="229">
        <f t="shared" si="11"/>
        <v>0</v>
      </c>
    </row>
    <row r="82" spans="1:74" ht="35.25" customHeight="1">
      <c r="A82" s="375" t="s">
        <v>102</v>
      </c>
      <c r="B82" s="213" t="s">
        <v>153</v>
      </c>
      <c r="C82" s="173" t="s">
        <v>602</v>
      </c>
      <c r="D82" s="174" t="s">
        <v>602</v>
      </c>
      <c r="E82" s="175"/>
      <c r="F82" s="173"/>
      <c r="G82" s="174"/>
      <c r="H82" s="175"/>
      <c r="I82" s="173"/>
      <c r="J82" s="174"/>
      <c r="K82" s="175" t="s">
        <v>602</v>
      </c>
      <c r="L82" s="173"/>
      <c r="M82" s="174"/>
      <c r="N82" s="175"/>
      <c r="O82" s="173"/>
      <c r="P82" s="174"/>
      <c r="Q82" s="175"/>
      <c r="R82" s="378">
        <f>IF(BE84=0,"",BE84)</f>
        <v>359169</v>
      </c>
      <c r="S82" s="379"/>
      <c r="AN82" s="384" t="s">
        <v>102</v>
      </c>
      <c r="AO82" s="59" t="s">
        <v>153</v>
      </c>
      <c r="AP82" s="37">
        <f>ROUNDDOWN(IF(C82="○",IF($R$75="市外",AU112,AP112),"")*IF($R$74="有",0.5,1),0)</f>
        <v>33621</v>
      </c>
      <c r="AQ82" s="38">
        <f t="shared" ref="AQ82:AR82" si="12">ROUNDDOWN(IF(D82="○",IF($R$75="市外",AV112,AQ112),"")*IF($R$74="有",0.5,1),0)</f>
        <v>33621</v>
      </c>
      <c r="AR82" s="39" t="e">
        <f t="shared" si="12"/>
        <v>#VALUE!</v>
      </c>
      <c r="AS82" s="37" t="e">
        <f>ROUNDDOWN(IF(F82="○",IF($R$75="市外",AU112,AP112),"")*IF($R$74="有",0.5,1),0)</f>
        <v>#VALUE!</v>
      </c>
      <c r="AT82" s="38" t="e">
        <f t="shared" ref="AT82:AU82" si="13">ROUNDDOWN(IF(G82="○",IF($R$75="市外",AV112,AQ112),"")*IF($R$74="有",0.5,1),0)</f>
        <v>#VALUE!</v>
      </c>
      <c r="AU82" s="40" t="e">
        <f t="shared" si="13"/>
        <v>#VALUE!</v>
      </c>
      <c r="AV82" s="37" t="e">
        <f>ROUNDDOWN(IF(I82="○",IF($R$75="市外",AU112,AP112),"")*IF($R$74="有",0.5,1),0)</f>
        <v>#VALUE!</v>
      </c>
      <c r="AW82" s="38" t="e">
        <f t="shared" ref="AW82:AX82" si="14">ROUNDDOWN(IF(J82="○",IF($R$75="市外",AV112,AQ112),"")*IF($R$74="有",0.5,1),0)</f>
        <v>#VALUE!</v>
      </c>
      <c r="AX82" s="39">
        <f t="shared" si="14"/>
        <v>41097</v>
      </c>
      <c r="AY82" s="37" t="e">
        <f>ROUNDDOWN(IF(L82="○",IF($R$75="市外",AU112,AP112),"")*IF($R$74="有",0.5,1),0)</f>
        <v>#VALUE!</v>
      </c>
      <c r="AZ82" s="38" t="e">
        <f t="shared" ref="AZ82:BA82" si="15">ROUNDDOWN(IF(M82="○",IF($R$75="市外",AV112,AQ112),"")*IF($R$74="有",0.5,1),0)</f>
        <v>#VALUE!</v>
      </c>
      <c r="BA82" s="40" t="e">
        <f t="shared" si="15"/>
        <v>#VALUE!</v>
      </c>
      <c r="BB82" s="37" t="e">
        <f>ROUNDDOWN(IF(O82="○",IF($R$75="市外",AU112,AP112),"")*IF($R$74="有",0.5,1),0)</f>
        <v>#VALUE!</v>
      </c>
      <c r="BC82" s="38" t="e">
        <f t="shared" ref="BC82:BD82" si="16">ROUNDDOWN(IF(P82="○",IF($R$75="市外",AV112,AQ112),"")*IF($R$74="有",0.5,1),0)</f>
        <v>#VALUE!</v>
      </c>
      <c r="BD82" s="39" t="e">
        <f t="shared" si="16"/>
        <v>#VALUE!</v>
      </c>
      <c r="BH82" s="222"/>
      <c r="BI82" s="223"/>
      <c r="BJ82" s="223"/>
      <c r="BK82" s="223"/>
      <c r="BL82" s="223"/>
      <c r="BM82" s="223"/>
      <c r="BN82" s="223"/>
      <c r="BO82" s="223"/>
      <c r="BP82" s="223"/>
      <c r="BQ82" s="223"/>
      <c r="BR82" s="223"/>
      <c r="BS82" s="223"/>
      <c r="BT82" s="223"/>
      <c r="BU82" s="223"/>
      <c r="BV82" s="224"/>
    </row>
    <row r="83" spans="1:74" ht="35.25" customHeight="1">
      <c r="A83" s="376"/>
      <c r="B83" s="211" t="s">
        <v>154</v>
      </c>
      <c r="C83" s="42"/>
      <c r="D83" s="43"/>
      <c r="E83" s="44"/>
      <c r="F83" s="42" t="s">
        <v>602</v>
      </c>
      <c r="G83" s="43" t="s">
        <v>602</v>
      </c>
      <c r="H83" s="44"/>
      <c r="I83" s="42" t="s">
        <v>602</v>
      </c>
      <c r="J83" s="43" t="s">
        <v>602</v>
      </c>
      <c r="K83" s="44"/>
      <c r="L83" s="42"/>
      <c r="M83" s="43"/>
      <c r="N83" s="44"/>
      <c r="O83" s="42"/>
      <c r="P83" s="43"/>
      <c r="Q83" s="44"/>
      <c r="R83" s="380"/>
      <c r="S83" s="381"/>
      <c r="AN83" s="385"/>
      <c r="AO83" s="49" t="s">
        <v>154</v>
      </c>
      <c r="AP83" s="45" t="e">
        <f t="shared" ref="AP83:AR84" si="17">ROUNDDOWN(IF(C83="○",IF($R$75="市外",AU113,AP113),"")*IF($R$74="有",0.5,1),0)</f>
        <v>#VALUE!</v>
      </c>
      <c r="AQ83" s="46" t="e">
        <f t="shared" si="17"/>
        <v>#VALUE!</v>
      </c>
      <c r="AR83" s="47" t="e">
        <f t="shared" si="17"/>
        <v>#VALUE!</v>
      </c>
      <c r="AS83" s="48">
        <f t="shared" ref="AS83:AU84" si="18">ROUNDDOWN(IF(F83="○",IF($R$75="市外",AU113,AP113),"")*IF($R$74="有",0.5,1),0)</f>
        <v>48030</v>
      </c>
      <c r="AT83" s="46">
        <f t="shared" si="18"/>
        <v>48030</v>
      </c>
      <c r="AU83" s="49" t="e">
        <f t="shared" si="18"/>
        <v>#VALUE!</v>
      </c>
      <c r="AV83" s="45">
        <f t="shared" ref="AV83:AX84" si="19">ROUNDDOWN(IF(I83="○",IF($R$75="市外",AU113,AP113),"")*IF($R$74="有",0.5,1),0)</f>
        <v>48030</v>
      </c>
      <c r="AW83" s="46">
        <f t="shared" si="19"/>
        <v>48030</v>
      </c>
      <c r="AX83" s="47" t="e">
        <f t="shared" si="19"/>
        <v>#VALUE!</v>
      </c>
      <c r="AY83" s="48" t="e">
        <f t="shared" ref="AY83:BA84" si="20">ROUNDDOWN(IF(L83="○",IF($R$75="市外",AU113,AP113),"")*IF($R$74="有",0.5,1),0)</f>
        <v>#VALUE!</v>
      </c>
      <c r="AZ83" s="46" t="e">
        <f t="shared" si="20"/>
        <v>#VALUE!</v>
      </c>
      <c r="BA83" s="49" t="e">
        <f t="shared" si="20"/>
        <v>#VALUE!</v>
      </c>
      <c r="BB83" s="45" t="e">
        <f t="shared" ref="BB83:BD84" si="21">ROUNDDOWN(IF(O83="○",IF($R$75="市外",AU113,AP113),"")*IF($R$74="有",0.5,1),0)</f>
        <v>#VALUE!</v>
      </c>
      <c r="BC83" s="46" t="e">
        <f t="shared" si="21"/>
        <v>#VALUE!</v>
      </c>
      <c r="BD83" s="47" t="e">
        <f t="shared" si="21"/>
        <v>#VALUE!</v>
      </c>
      <c r="BH83" s="225"/>
      <c r="BI83" s="220"/>
      <c r="BJ83" s="220"/>
      <c r="BK83" s="220"/>
      <c r="BL83" s="220"/>
      <c r="BM83" s="220"/>
      <c r="BN83" s="220"/>
      <c r="BO83" s="220"/>
      <c r="BP83" s="220"/>
      <c r="BQ83" s="220"/>
      <c r="BR83" s="220"/>
      <c r="BS83" s="220"/>
      <c r="BT83" s="220"/>
      <c r="BU83" s="220"/>
      <c r="BV83" s="226"/>
    </row>
    <row r="84" spans="1:74" ht="35.25" customHeight="1" thickBot="1">
      <c r="A84" s="377"/>
      <c r="B84" s="212" t="s">
        <v>155</v>
      </c>
      <c r="C84" s="51"/>
      <c r="D84" s="52"/>
      <c r="E84" s="53" t="s">
        <v>602</v>
      </c>
      <c r="F84" s="51"/>
      <c r="G84" s="52"/>
      <c r="H84" s="53" t="s">
        <v>602</v>
      </c>
      <c r="I84" s="51"/>
      <c r="J84" s="52"/>
      <c r="K84" s="53"/>
      <c r="L84" s="51"/>
      <c r="M84" s="52"/>
      <c r="N84" s="53"/>
      <c r="O84" s="51"/>
      <c r="P84" s="52"/>
      <c r="Q84" s="53"/>
      <c r="R84" s="382"/>
      <c r="S84" s="383"/>
      <c r="AN84" s="386"/>
      <c r="AO84" s="58" t="s">
        <v>155</v>
      </c>
      <c r="AP84" s="54" t="e">
        <f t="shared" si="17"/>
        <v>#VALUE!</v>
      </c>
      <c r="AQ84" s="55" t="e">
        <f t="shared" si="17"/>
        <v>#VALUE!</v>
      </c>
      <c r="AR84" s="56">
        <f t="shared" si="17"/>
        <v>29355</v>
      </c>
      <c r="AS84" s="57" t="e">
        <f t="shared" si="18"/>
        <v>#VALUE!</v>
      </c>
      <c r="AT84" s="55" t="e">
        <f t="shared" si="18"/>
        <v>#VALUE!</v>
      </c>
      <c r="AU84" s="58">
        <f t="shared" si="18"/>
        <v>29355</v>
      </c>
      <c r="AV84" s="54" t="e">
        <f t="shared" si="19"/>
        <v>#VALUE!</v>
      </c>
      <c r="AW84" s="55" t="e">
        <f t="shared" si="19"/>
        <v>#VALUE!</v>
      </c>
      <c r="AX84" s="56" t="e">
        <f t="shared" si="19"/>
        <v>#VALUE!</v>
      </c>
      <c r="AY84" s="57" t="e">
        <f t="shared" si="20"/>
        <v>#VALUE!</v>
      </c>
      <c r="AZ84" s="55" t="e">
        <f t="shared" si="20"/>
        <v>#VALUE!</v>
      </c>
      <c r="BA84" s="58" t="e">
        <f t="shared" si="20"/>
        <v>#VALUE!</v>
      </c>
      <c r="BB84" s="54" t="e">
        <f t="shared" si="21"/>
        <v>#VALUE!</v>
      </c>
      <c r="BC84" s="55" t="e">
        <f t="shared" si="21"/>
        <v>#VALUE!</v>
      </c>
      <c r="BD84" s="56" t="e">
        <f t="shared" si="21"/>
        <v>#VALUE!</v>
      </c>
      <c r="BE84">
        <f>SUM(BH84:BV84)</f>
        <v>359169</v>
      </c>
      <c r="BH84" s="227">
        <f>_xlfn.AGGREGATE(4,6,AP82:AP84)</f>
        <v>33621</v>
      </c>
      <c r="BI84" s="228">
        <f t="shared" ref="BI84:BV84" si="22">_xlfn.AGGREGATE(4,6,AQ82:AQ84)</f>
        <v>33621</v>
      </c>
      <c r="BJ84" s="228">
        <f t="shared" si="22"/>
        <v>29355</v>
      </c>
      <c r="BK84" s="228">
        <f t="shared" si="22"/>
        <v>48030</v>
      </c>
      <c r="BL84" s="228">
        <f t="shared" si="22"/>
        <v>48030</v>
      </c>
      <c r="BM84" s="228">
        <f t="shared" si="22"/>
        <v>29355</v>
      </c>
      <c r="BN84" s="228">
        <f t="shared" si="22"/>
        <v>48030</v>
      </c>
      <c r="BO84" s="228">
        <f t="shared" si="22"/>
        <v>48030</v>
      </c>
      <c r="BP84" s="228">
        <f t="shared" si="22"/>
        <v>41097</v>
      </c>
      <c r="BQ84" s="228">
        <f t="shared" si="22"/>
        <v>0</v>
      </c>
      <c r="BR84" s="228">
        <f t="shared" si="22"/>
        <v>0</v>
      </c>
      <c r="BS84" s="228">
        <f t="shared" si="22"/>
        <v>0</v>
      </c>
      <c r="BT84" s="228">
        <f t="shared" si="22"/>
        <v>0</v>
      </c>
      <c r="BU84" s="228">
        <f t="shared" si="22"/>
        <v>0</v>
      </c>
      <c r="BV84" s="229">
        <f t="shared" si="22"/>
        <v>0</v>
      </c>
    </row>
    <row r="85" spans="1:74" ht="35.25" customHeight="1">
      <c r="A85" s="375" t="s">
        <v>105</v>
      </c>
      <c r="B85" s="213" t="s">
        <v>153</v>
      </c>
      <c r="C85" s="173" t="s">
        <v>602</v>
      </c>
      <c r="D85" s="174" t="s">
        <v>602</v>
      </c>
      <c r="E85" s="175"/>
      <c r="F85" s="173"/>
      <c r="G85" s="174"/>
      <c r="H85" s="175"/>
      <c r="I85" s="173"/>
      <c r="J85" s="174"/>
      <c r="K85" s="175" t="s">
        <v>602</v>
      </c>
      <c r="L85" s="173"/>
      <c r="M85" s="174"/>
      <c r="N85" s="175"/>
      <c r="O85" s="173"/>
      <c r="P85" s="174"/>
      <c r="Q85" s="175"/>
      <c r="R85" s="378">
        <f>IF(BE87=0,"",BE87)</f>
        <v>287357</v>
      </c>
      <c r="S85" s="379"/>
      <c r="AN85" s="384" t="s">
        <v>105</v>
      </c>
      <c r="AO85" s="59" t="s">
        <v>153</v>
      </c>
      <c r="AP85" s="37">
        <f>ROUNDDOWN(IF(C85="○",IF($R$75="市外",AU116,AP116),"")*IF($R$74="有",0.5,1),0)</f>
        <v>26908</v>
      </c>
      <c r="AQ85" s="38">
        <f t="shared" ref="AQ85:AR85" si="23">ROUNDDOWN(IF(D85="○",IF($R$75="市外",AV116,AQ116),"")*IF($R$74="有",0.5,1),0)</f>
        <v>26908</v>
      </c>
      <c r="AR85" s="39" t="e">
        <f t="shared" si="23"/>
        <v>#VALUE!</v>
      </c>
      <c r="AS85" s="37" t="e">
        <f>ROUNDDOWN(IF(F85="○",IF($R$75="市外",AU116,AP116),"")*IF($R$74="有",0.5,1),0)</f>
        <v>#VALUE!</v>
      </c>
      <c r="AT85" s="38" t="e">
        <f t="shared" ref="AT85:AU85" si="24">ROUNDDOWN(IF(G85="○",IF($R$75="市外",AV116,AQ116),"")*IF($R$74="有",0.5,1),0)</f>
        <v>#VALUE!</v>
      </c>
      <c r="AU85" s="40" t="e">
        <f t="shared" si="24"/>
        <v>#VALUE!</v>
      </c>
      <c r="AV85" s="37" t="e">
        <f>ROUNDDOWN(IF(I85="○",IF($R$75="市外",AU116,AP116),"")*IF($R$74="有",0.5,1),0)</f>
        <v>#VALUE!</v>
      </c>
      <c r="AW85" s="38" t="e">
        <f t="shared" ref="AW85:AX85" si="25">ROUNDDOWN(IF(J85="○",IF($R$75="市外",AV116,AQ116),"")*IF($R$74="有",0.5,1),0)</f>
        <v>#VALUE!</v>
      </c>
      <c r="AX85" s="39">
        <f t="shared" si="25"/>
        <v>32851</v>
      </c>
      <c r="AY85" s="37" t="e">
        <f>ROUNDDOWN(IF(L85="○",IF($R$75="市外",AU116,AP116),"")*IF($R$74="有",0.5,1),0)</f>
        <v>#VALUE!</v>
      </c>
      <c r="AZ85" s="38" t="e">
        <f t="shared" ref="AZ85:BA85" si="26">ROUNDDOWN(IF(M85="○",IF($R$75="市外",AV116,AQ116),"")*IF($R$74="有",0.5,1),0)</f>
        <v>#VALUE!</v>
      </c>
      <c r="BA85" s="40" t="e">
        <f t="shared" si="26"/>
        <v>#VALUE!</v>
      </c>
      <c r="BB85" s="37" t="e">
        <f>ROUNDDOWN(IF(O85="○",IF($R$75="市外",AU116,AP116),"")*IF($R$74="有",0.5,1),0)</f>
        <v>#VALUE!</v>
      </c>
      <c r="BC85" s="38" t="e">
        <f t="shared" ref="BC85:BD85" si="27">ROUNDDOWN(IF(P85="○",IF($R$75="市外",AV116,AQ116),"")*IF($R$74="有",0.5,1),0)</f>
        <v>#VALUE!</v>
      </c>
      <c r="BD85" s="39" t="e">
        <f t="shared" si="27"/>
        <v>#VALUE!</v>
      </c>
      <c r="BH85" s="222"/>
      <c r="BI85" s="223"/>
      <c r="BJ85" s="223"/>
      <c r="BK85" s="223"/>
      <c r="BL85" s="223"/>
      <c r="BM85" s="223"/>
      <c r="BN85" s="223"/>
      <c r="BO85" s="223"/>
      <c r="BP85" s="223"/>
      <c r="BQ85" s="223"/>
      <c r="BR85" s="223"/>
      <c r="BS85" s="223"/>
      <c r="BT85" s="223"/>
      <c r="BU85" s="223"/>
      <c r="BV85" s="224"/>
    </row>
    <row r="86" spans="1:74" ht="35.25" customHeight="1">
      <c r="A86" s="376"/>
      <c r="B86" s="211" t="s">
        <v>154</v>
      </c>
      <c r="C86" s="42"/>
      <c r="D86" s="43"/>
      <c r="E86" s="44"/>
      <c r="F86" s="42" t="s">
        <v>602</v>
      </c>
      <c r="G86" s="43" t="s">
        <v>602</v>
      </c>
      <c r="H86" s="44"/>
      <c r="I86" s="42" t="s">
        <v>602</v>
      </c>
      <c r="J86" s="43" t="s">
        <v>602</v>
      </c>
      <c r="K86" s="44"/>
      <c r="L86" s="42"/>
      <c r="M86" s="43"/>
      <c r="N86" s="44"/>
      <c r="O86" s="42"/>
      <c r="P86" s="43"/>
      <c r="Q86" s="44"/>
      <c r="R86" s="380"/>
      <c r="S86" s="381"/>
      <c r="AN86" s="385"/>
      <c r="AO86" s="49" t="s">
        <v>154</v>
      </c>
      <c r="AP86" s="45" t="e">
        <f t="shared" ref="AP86:AR87" si="28">ROUNDDOWN(IF(C86="○",IF($R$75="市外",AU117,AP117),"")*IF($R$74="有",0.5,1),0)</f>
        <v>#VALUE!</v>
      </c>
      <c r="AQ86" s="46" t="e">
        <f t="shared" si="28"/>
        <v>#VALUE!</v>
      </c>
      <c r="AR86" s="47" t="e">
        <f t="shared" si="28"/>
        <v>#VALUE!</v>
      </c>
      <c r="AS86" s="48">
        <f t="shared" ref="AS86:AU87" si="29">ROUNDDOWN(IF(F86="○",IF($R$75="市外",AU117,AP117),"")*IF($R$74="有",0.5,1),0)</f>
        <v>38440</v>
      </c>
      <c r="AT86" s="46">
        <f t="shared" si="29"/>
        <v>38440</v>
      </c>
      <c r="AU86" s="49" t="e">
        <f t="shared" si="29"/>
        <v>#VALUE!</v>
      </c>
      <c r="AV86" s="45">
        <f t="shared" ref="AV86:AX87" si="30">ROUNDDOWN(IF(I86="○",IF($R$75="市外",AU117,AP117),"")*IF($R$74="有",0.5,1),0)</f>
        <v>38440</v>
      </c>
      <c r="AW86" s="46">
        <f t="shared" si="30"/>
        <v>38440</v>
      </c>
      <c r="AX86" s="47" t="e">
        <f t="shared" si="30"/>
        <v>#VALUE!</v>
      </c>
      <c r="AY86" s="48" t="e">
        <f t="shared" ref="AY86:BA87" si="31">ROUNDDOWN(IF(L86="○",IF($R$75="市外",AU117,AP117),"")*IF($R$74="有",0.5,1),0)</f>
        <v>#VALUE!</v>
      </c>
      <c r="AZ86" s="46" t="e">
        <f t="shared" si="31"/>
        <v>#VALUE!</v>
      </c>
      <c r="BA86" s="49" t="e">
        <f t="shared" si="31"/>
        <v>#VALUE!</v>
      </c>
      <c r="BB86" s="45" t="e">
        <f t="shared" ref="BB86:BD87" si="32">ROUNDDOWN(IF(O86="○",IF($R$75="市外",AU117,AP117),"")*IF($R$74="有",0.5,1),0)</f>
        <v>#VALUE!</v>
      </c>
      <c r="BC86" s="46" t="e">
        <f t="shared" si="32"/>
        <v>#VALUE!</v>
      </c>
      <c r="BD86" s="47" t="e">
        <f t="shared" si="32"/>
        <v>#VALUE!</v>
      </c>
      <c r="BH86" s="225"/>
      <c r="BI86" s="220"/>
      <c r="BJ86" s="220"/>
      <c r="BK86" s="220"/>
      <c r="BL86" s="220"/>
      <c r="BM86" s="220"/>
      <c r="BN86" s="220"/>
      <c r="BO86" s="220"/>
      <c r="BP86" s="220"/>
      <c r="BQ86" s="220"/>
      <c r="BR86" s="220"/>
      <c r="BS86" s="220"/>
      <c r="BT86" s="220"/>
      <c r="BU86" s="220"/>
      <c r="BV86" s="226"/>
    </row>
    <row r="87" spans="1:74" ht="35.25" customHeight="1" thickBot="1">
      <c r="A87" s="377"/>
      <c r="B87" s="212" t="s">
        <v>155</v>
      </c>
      <c r="C87" s="51"/>
      <c r="D87" s="52"/>
      <c r="E87" s="53" t="s">
        <v>602</v>
      </c>
      <c r="F87" s="51"/>
      <c r="G87" s="52"/>
      <c r="H87" s="53" t="s">
        <v>602</v>
      </c>
      <c r="I87" s="51"/>
      <c r="J87" s="52"/>
      <c r="K87" s="53"/>
      <c r="L87" s="51"/>
      <c r="M87" s="52"/>
      <c r="N87" s="53"/>
      <c r="O87" s="51"/>
      <c r="P87" s="52"/>
      <c r="Q87" s="53"/>
      <c r="R87" s="382"/>
      <c r="S87" s="383"/>
      <c r="AN87" s="386"/>
      <c r="AO87" s="58" t="s">
        <v>155</v>
      </c>
      <c r="AP87" s="54" t="e">
        <f t="shared" si="28"/>
        <v>#VALUE!</v>
      </c>
      <c r="AQ87" s="55" t="e">
        <f t="shared" si="28"/>
        <v>#VALUE!</v>
      </c>
      <c r="AR87" s="56">
        <f t="shared" si="28"/>
        <v>23465</v>
      </c>
      <c r="AS87" s="57" t="e">
        <f t="shared" si="29"/>
        <v>#VALUE!</v>
      </c>
      <c r="AT87" s="55" t="e">
        <f t="shared" si="29"/>
        <v>#VALUE!</v>
      </c>
      <c r="AU87" s="58">
        <f t="shared" si="29"/>
        <v>23465</v>
      </c>
      <c r="AV87" s="54" t="e">
        <f t="shared" si="30"/>
        <v>#VALUE!</v>
      </c>
      <c r="AW87" s="55" t="e">
        <f t="shared" si="30"/>
        <v>#VALUE!</v>
      </c>
      <c r="AX87" s="56" t="e">
        <f t="shared" si="30"/>
        <v>#VALUE!</v>
      </c>
      <c r="AY87" s="57" t="e">
        <f t="shared" si="31"/>
        <v>#VALUE!</v>
      </c>
      <c r="AZ87" s="55" t="e">
        <f t="shared" si="31"/>
        <v>#VALUE!</v>
      </c>
      <c r="BA87" s="58" t="e">
        <f t="shared" si="31"/>
        <v>#VALUE!</v>
      </c>
      <c r="BB87" s="54" t="e">
        <f t="shared" si="32"/>
        <v>#VALUE!</v>
      </c>
      <c r="BC87" s="55" t="e">
        <f t="shared" si="32"/>
        <v>#VALUE!</v>
      </c>
      <c r="BD87" s="56" t="e">
        <f t="shared" si="32"/>
        <v>#VALUE!</v>
      </c>
      <c r="BE87">
        <f>SUM(BH87:BV87)</f>
        <v>287357</v>
      </c>
      <c r="BH87" s="227">
        <f>_xlfn.AGGREGATE(4,6,AP85:AP87)</f>
        <v>26908</v>
      </c>
      <c r="BI87" s="228">
        <f t="shared" ref="BI87:BV87" si="33">_xlfn.AGGREGATE(4,6,AQ85:AQ87)</f>
        <v>26908</v>
      </c>
      <c r="BJ87" s="228">
        <f t="shared" si="33"/>
        <v>23465</v>
      </c>
      <c r="BK87" s="228">
        <f t="shared" si="33"/>
        <v>38440</v>
      </c>
      <c r="BL87" s="228">
        <f t="shared" si="33"/>
        <v>38440</v>
      </c>
      <c r="BM87" s="228">
        <f t="shared" si="33"/>
        <v>23465</v>
      </c>
      <c r="BN87" s="228">
        <f t="shared" si="33"/>
        <v>38440</v>
      </c>
      <c r="BO87" s="228">
        <f t="shared" si="33"/>
        <v>38440</v>
      </c>
      <c r="BP87" s="228">
        <f t="shared" si="33"/>
        <v>32851</v>
      </c>
      <c r="BQ87" s="228">
        <f t="shared" si="33"/>
        <v>0</v>
      </c>
      <c r="BR87" s="228">
        <f t="shared" si="33"/>
        <v>0</v>
      </c>
      <c r="BS87" s="228">
        <f t="shared" si="33"/>
        <v>0</v>
      </c>
      <c r="BT87" s="228">
        <f t="shared" si="33"/>
        <v>0</v>
      </c>
      <c r="BU87" s="228">
        <f t="shared" si="33"/>
        <v>0</v>
      </c>
      <c r="BV87" s="229">
        <f t="shared" si="33"/>
        <v>0</v>
      </c>
    </row>
    <row r="88" spans="1:74" ht="28.5" customHeight="1" thickBot="1">
      <c r="A88" s="404" t="s">
        <v>627</v>
      </c>
      <c r="B88" s="405"/>
      <c r="C88" s="405"/>
      <c r="D88" s="405"/>
      <c r="E88" s="405"/>
      <c r="F88" s="405"/>
      <c r="G88" s="405"/>
      <c r="H88" s="405"/>
      <c r="I88" s="405"/>
      <c r="J88" s="405"/>
      <c r="K88" s="405"/>
      <c r="L88" s="405"/>
      <c r="M88" s="406" t="s">
        <v>156</v>
      </c>
      <c r="N88" s="406"/>
      <c r="O88" s="406"/>
      <c r="P88" s="407"/>
      <c r="Q88" s="408">
        <f>IF(BE88=0,"",BE88)</f>
        <v>1289746</v>
      </c>
      <c r="R88" s="409"/>
      <c r="S88" s="410"/>
      <c r="AO88">
        <f>SUM(AP88:BD88)</f>
        <v>1289746</v>
      </c>
      <c r="AP88">
        <f t="shared" ref="AP88:AZ88" si="34">_xlfn.AGGREGATE(9,6,AP79:AP87)</f>
        <v>121793</v>
      </c>
      <c r="AQ88">
        <f t="shared" si="34"/>
        <v>121793</v>
      </c>
      <c r="AR88">
        <f t="shared" si="34"/>
        <v>103000</v>
      </c>
      <c r="AS88">
        <f t="shared" si="34"/>
        <v>173990</v>
      </c>
      <c r="AT88">
        <f t="shared" si="34"/>
        <v>173990</v>
      </c>
      <c r="AU88">
        <f t="shared" si="34"/>
        <v>103000</v>
      </c>
      <c r="AV88">
        <f t="shared" si="34"/>
        <v>173990</v>
      </c>
      <c r="AW88">
        <f t="shared" si="34"/>
        <v>173990</v>
      </c>
      <c r="AX88">
        <f t="shared" si="34"/>
        <v>144200</v>
      </c>
      <c r="AY88">
        <f t="shared" si="34"/>
        <v>0</v>
      </c>
      <c r="AZ88">
        <f t="shared" si="34"/>
        <v>0</v>
      </c>
      <c r="BA88">
        <f>_xlfn.AGGREGATE(9,6,BA79:BA87)</f>
        <v>0</v>
      </c>
      <c r="BB88">
        <f>_xlfn.AGGREGATE(9,6,BB79:BB87)</f>
        <v>0</v>
      </c>
      <c r="BC88">
        <f>_xlfn.AGGREGATE(9,6,BC79:BC87)</f>
        <v>0</v>
      </c>
      <c r="BD88">
        <f>_xlfn.AGGREGATE(9,6,BD79:BD87)</f>
        <v>0</v>
      </c>
      <c r="BE88">
        <f>SUM(BE76:BE87)</f>
        <v>1289746</v>
      </c>
    </row>
    <row r="89" spans="1:74" ht="10.5" customHeight="1" thickBot="1">
      <c r="B89" s="261"/>
    </row>
    <row r="90" spans="1:74" ht="33" customHeight="1">
      <c r="A90" s="392" t="s">
        <v>157</v>
      </c>
      <c r="B90" s="214" t="s">
        <v>158</v>
      </c>
      <c r="C90" s="411" t="s">
        <v>602</v>
      </c>
      <c r="D90" s="412"/>
      <c r="E90" s="61" t="s">
        <v>602</v>
      </c>
      <c r="F90" s="411" t="s">
        <v>602</v>
      </c>
      <c r="G90" s="412"/>
      <c r="H90" s="61" t="s">
        <v>602</v>
      </c>
      <c r="I90" s="411" t="s">
        <v>602</v>
      </c>
      <c r="J90" s="412"/>
      <c r="K90" s="61" t="s">
        <v>602</v>
      </c>
      <c r="L90" s="411"/>
      <c r="M90" s="412"/>
      <c r="N90" s="61"/>
      <c r="O90" s="411"/>
      <c r="P90" s="412"/>
      <c r="Q90" s="61"/>
      <c r="R90" s="413">
        <f>IF(BE90=0,"",BE90)</f>
        <v>14280</v>
      </c>
      <c r="S90" s="414"/>
      <c r="AN90" s="392" t="s">
        <v>157</v>
      </c>
      <c r="AO90" s="60" t="s">
        <v>158</v>
      </c>
      <c r="AP90" s="62">
        <f>IF($C90="○",$AP121,"")</f>
        <v>2980</v>
      </c>
      <c r="AQ90" s="63"/>
      <c r="AR90" s="64">
        <f>IF(E90="○",$AR121,"")</f>
        <v>1780</v>
      </c>
      <c r="AS90" s="62">
        <f>IF($F90="○",$AP121,"")</f>
        <v>2980</v>
      </c>
      <c r="AT90" s="63"/>
      <c r="AU90" s="64">
        <f>IF($H90="○",$AR121,"")</f>
        <v>1780</v>
      </c>
      <c r="AV90" s="62">
        <f>IF($I90="○",$AP121,"")</f>
        <v>2980</v>
      </c>
      <c r="AW90" s="63"/>
      <c r="AX90" s="64">
        <f>IF($K90="○",$AR121,"")</f>
        <v>1780</v>
      </c>
      <c r="AY90" s="62" t="str">
        <f>IF($L90="○",$AP121,"")</f>
        <v/>
      </c>
      <c r="AZ90" s="63"/>
      <c r="BA90" s="64" t="str">
        <f>IF($N90="○",$AR121,"")</f>
        <v/>
      </c>
      <c r="BB90" s="62" t="str">
        <f>IF($O90="○",$AP121,"")</f>
        <v/>
      </c>
      <c r="BC90" s="63"/>
      <c r="BD90" s="64" t="str">
        <f>IF($Q90="○",$AR121,"")</f>
        <v/>
      </c>
      <c r="BE90">
        <f>SUM(AP90:BD90)</f>
        <v>14280</v>
      </c>
    </row>
    <row r="91" spans="1:74" ht="33" customHeight="1">
      <c r="A91" s="393"/>
      <c r="B91" s="215" t="s">
        <v>159</v>
      </c>
      <c r="C91" s="415" t="s">
        <v>602</v>
      </c>
      <c r="D91" s="416"/>
      <c r="E91" s="66"/>
      <c r="F91" s="415" t="s">
        <v>602</v>
      </c>
      <c r="G91" s="416"/>
      <c r="H91" s="66"/>
      <c r="I91" s="415" t="s">
        <v>602</v>
      </c>
      <c r="J91" s="416"/>
      <c r="K91" s="66"/>
      <c r="L91" s="415"/>
      <c r="M91" s="416"/>
      <c r="N91" s="66"/>
      <c r="O91" s="415"/>
      <c r="P91" s="416"/>
      <c r="Q91" s="66"/>
      <c r="R91" s="417">
        <f t="shared" ref="R91:R94" si="35">IF(BE91=0,"",BE91)</f>
        <v>4860</v>
      </c>
      <c r="S91" s="418"/>
      <c r="AN91" s="393"/>
      <c r="AO91" s="65" t="s">
        <v>159</v>
      </c>
      <c r="AP91" s="10">
        <f t="shared" ref="AP91:AP94" si="36">IF($C91="○",$AP122,"")</f>
        <v>1620</v>
      </c>
      <c r="AQ91" s="67"/>
      <c r="AR91" s="12" t="str">
        <f t="shared" ref="AR91:AR94" si="37">IF(E91="○",AR122,"")</f>
        <v/>
      </c>
      <c r="AS91" s="10">
        <f t="shared" ref="AS91:AS94" si="38">IF($F91="○",$AP122,"")</f>
        <v>1620</v>
      </c>
      <c r="AT91" s="67"/>
      <c r="AU91" s="12" t="str">
        <f t="shared" ref="AU91:AU94" si="39">IF($H91="○",$AR122,"")</f>
        <v/>
      </c>
      <c r="AV91" s="10">
        <f t="shared" ref="AV91:AV94" si="40">IF($I91="○",$AP122,"")</f>
        <v>1620</v>
      </c>
      <c r="AW91" s="67"/>
      <c r="AX91" s="12" t="str">
        <f t="shared" ref="AX91:AX94" si="41">IF($K91="○",$AR122,"")</f>
        <v/>
      </c>
      <c r="AY91" s="10" t="str">
        <f t="shared" ref="AY91:AY94" si="42">IF($L91="○",$AP122,"")</f>
        <v/>
      </c>
      <c r="AZ91" s="67"/>
      <c r="BA91" s="12" t="str">
        <f t="shared" ref="BA91:BA94" si="43">IF($N91="○",$AR122,"")</f>
        <v/>
      </c>
      <c r="BB91" s="10" t="str">
        <f t="shared" ref="BB91:BB94" si="44">IF($O91="○",$AP122,"")</f>
        <v/>
      </c>
      <c r="BC91" s="67"/>
      <c r="BD91" s="12" t="str">
        <f t="shared" ref="BD91:BD94" si="45">IF($Q91="○",$AR122,"")</f>
        <v/>
      </c>
      <c r="BE91">
        <f t="shared" ref="BE91:BE94" si="46">SUM(AP91:BD91)</f>
        <v>4860</v>
      </c>
    </row>
    <row r="92" spans="1:74" ht="33" customHeight="1">
      <c r="A92" s="393"/>
      <c r="B92" s="215" t="s">
        <v>160</v>
      </c>
      <c r="C92" s="415" t="s">
        <v>602</v>
      </c>
      <c r="D92" s="416"/>
      <c r="E92" s="66"/>
      <c r="F92" s="415" t="s">
        <v>602</v>
      </c>
      <c r="G92" s="416"/>
      <c r="H92" s="66"/>
      <c r="I92" s="415" t="s">
        <v>602</v>
      </c>
      <c r="J92" s="416"/>
      <c r="K92" s="66"/>
      <c r="L92" s="415"/>
      <c r="M92" s="416"/>
      <c r="N92" s="66"/>
      <c r="O92" s="415"/>
      <c r="P92" s="416"/>
      <c r="Q92" s="66"/>
      <c r="R92" s="417">
        <f t="shared" si="35"/>
        <v>8940</v>
      </c>
      <c r="S92" s="418"/>
      <c r="AN92" s="393"/>
      <c r="AO92" s="65" t="s">
        <v>160</v>
      </c>
      <c r="AP92" s="10">
        <f t="shared" si="36"/>
        <v>2980</v>
      </c>
      <c r="AQ92" s="67"/>
      <c r="AR92" s="12" t="str">
        <f t="shared" si="37"/>
        <v/>
      </c>
      <c r="AS92" s="10">
        <f t="shared" si="38"/>
        <v>2980</v>
      </c>
      <c r="AT92" s="67"/>
      <c r="AU92" s="12" t="str">
        <f t="shared" si="39"/>
        <v/>
      </c>
      <c r="AV92" s="10">
        <f t="shared" si="40"/>
        <v>2980</v>
      </c>
      <c r="AW92" s="67"/>
      <c r="AX92" s="12" t="str">
        <f t="shared" si="41"/>
        <v/>
      </c>
      <c r="AY92" s="10" t="str">
        <f t="shared" si="42"/>
        <v/>
      </c>
      <c r="AZ92" s="67"/>
      <c r="BA92" s="12" t="str">
        <f t="shared" si="43"/>
        <v/>
      </c>
      <c r="BB92" s="10" t="str">
        <f t="shared" si="44"/>
        <v/>
      </c>
      <c r="BC92" s="67"/>
      <c r="BD92" s="12" t="str">
        <f t="shared" si="45"/>
        <v/>
      </c>
      <c r="BE92">
        <f t="shared" si="46"/>
        <v>8940</v>
      </c>
    </row>
    <row r="93" spans="1:74" ht="33" customHeight="1">
      <c r="A93" s="393"/>
      <c r="B93" s="215" t="s">
        <v>161</v>
      </c>
      <c r="C93" s="415" t="s">
        <v>602</v>
      </c>
      <c r="D93" s="416"/>
      <c r="E93" s="66"/>
      <c r="F93" s="415" t="s">
        <v>602</v>
      </c>
      <c r="G93" s="416"/>
      <c r="H93" s="66"/>
      <c r="I93" s="415" t="s">
        <v>602</v>
      </c>
      <c r="J93" s="416"/>
      <c r="K93" s="66"/>
      <c r="L93" s="415"/>
      <c r="M93" s="416"/>
      <c r="N93" s="66"/>
      <c r="O93" s="415"/>
      <c r="P93" s="416"/>
      <c r="Q93" s="66"/>
      <c r="R93" s="417">
        <f t="shared" si="35"/>
        <v>10020</v>
      </c>
      <c r="S93" s="418"/>
      <c r="AN93" s="393"/>
      <c r="AO93" s="65" t="s">
        <v>161</v>
      </c>
      <c r="AP93" s="10">
        <f t="shared" si="36"/>
        <v>3340</v>
      </c>
      <c r="AQ93" s="67"/>
      <c r="AR93" s="12" t="str">
        <f t="shared" si="37"/>
        <v/>
      </c>
      <c r="AS93" s="10">
        <f t="shared" si="38"/>
        <v>3340</v>
      </c>
      <c r="AT93" s="67"/>
      <c r="AU93" s="12" t="str">
        <f t="shared" si="39"/>
        <v/>
      </c>
      <c r="AV93" s="10">
        <f t="shared" si="40"/>
        <v>3340</v>
      </c>
      <c r="AW93" s="67"/>
      <c r="AX93" s="12" t="str">
        <f t="shared" si="41"/>
        <v/>
      </c>
      <c r="AY93" s="10" t="str">
        <f t="shared" si="42"/>
        <v/>
      </c>
      <c r="AZ93" s="67"/>
      <c r="BA93" s="12" t="str">
        <f t="shared" si="43"/>
        <v/>
      </c>
      <c r="BB93" s="10" t="str">
        <f t="shared" si="44"/>
        <v/>
      </c>
      <c r="BC93" s="67"/>
      <c r="BD93" s="12" t="str">
        <f t="shared" si="45"/>
        <v/>
      </c>
      <c r="BE93">
        <f t="shared" si="46"/>
        <v>10020</v>
      </c>
    </row>
    <row r="94" spans="1:74" ht="33" customHeight="1" thickBot="1">
      <c r="A94" s="394"/>
      <c r="B94" s="216" t="s">
        <v>162</v>
      </c>
      <c r="C94" s="419" t="s">
        <v>602</v>
      </c>
      <c r="D94" s="420"/>
      <c r="E94" s="69"/>
      <c r="F94" s="419" t="s">
        <v>602</v>
      </c>
      <c r="G94" s="420"/>
      <c r="H94" s="69"/>
      <c r="I94" s="419" t="s">
        <v>602</v>
      </c>
      <c r="J94" s="420"/>
      <c r="K94" s="69"/>
      <c r="L94" s="419"/>
      <c r="M94" s="420"/>
      <c r="N94" s="69"/>
      <c r="O94" s="419"/>
      <c r="P94" s="420"/>
      <c r="Q94" s="69"/>
      <c r="R94" s="421">
        <f t="shared" si="35"/>
        <v>15330</v>
      </c>
      <c r="S94" s="422"/>
      <c r="AN94" s="394"/>
      <c r="AO94" s="68" t="s">
        <v>162</v>
      </c>
      <c r="AP94" s="70">
        <f t="shared" si="36"/>
        <v>5110</v>
      </c>
      <c r="AQ94" s="71"/>
      <c r="AR94" s="72" t="str">
        <f t="shared" si="37"/>
        <v/>
      </c>
      <c r="AS94" s="70">
        <f t="shared" si="38"/>
        <v>5110</v>
      </c>
      <c r="AT94" s="71"/>
      <c r="AU94" s="72" t="str">
        <f t="shared" si="39"/>
        <v/>
      </c>
      <c r="AV94" s="70">
        <f t="shared" si="40"/>
        <v>5110</v>
      </c>
      <c r="AW94" s="71"/>
      <c r="AX94" s="72" t="str">
        <f t="shared" si="41"/>
        <v/>
      </c>
      <c r="AY94" s="70" t="str">
        <f t="shared" si="42"/>
        <v/>
      </c>
      <c r="AZ94" s="71"/>
      <c r="BA94" s="72" t="str">
        <f t="shared" si="43"/>
        <v/>
      </c>
      <c r="BB94" s="70" t="str">
        <f t="shared" si="44"/>
        <v/>
      </c>
      <c r="BC94" s="71"/>
      <c r="BD94" s="72" t="str">
        <f t="shared" si="45"/>
        <v/>
      </c>
      <c r="BE94">
        <f t="shared" si="46"/>
        <v>15330</v>
      </c>
    </row>
    <row r="95" spans="1:74" ht="25.5" customHeight="1" thickBot="1">
      <c r="A95" s="73" t="s">
        <v>603</v>
      </c>
      <c r="B95" s="74"/>
      <c r="M95" s="406" t="s">
        <v>156</v>
      </c>
      <c r="N95" s="406"/>
      <c r="O95" s="406"/>
      <c r="P95" s="407"/>
      <c r="Q95" s="408">
        <f>IF(BE95=0,"",BE95)</f>
        <v>53430</v>
      </c>
      <c r="R95" s="409"/>
      <c r="S95" s="410"/>
      <c r="AO95">
        <f>SUM(AP95:BD95)</f>
        <v>53430</v>
      </c>
      <c r="AP95">
        <f>SUM(AP90:AP94)</f>
        <v>16030</v>
      </c>
      <c r="AQ95">
        <f t="shared" ref="AQ95:BD95" si="47">SUM(AQ90:AQ94)</f>
        <v>0</v>
      </c>
      <c r="AR95">
        <f t="shared" si="47"/>
        <v>1780</v>
      </c>
      <c r="AS95">
        <f t="shared" si="47"/>
        <v>16030</v>
      </c>
      <c r="AT95">
        <f t="shared" si="47"/>
        <v>0</v>
      </c>
      <c r="AU95">
        <f t="shared" si="47"/>
        <v>1780</v>
      </c>
      <c r="AV95">
        <f t="shared" si="47"/>
        <v>16030</v>
      </c>
      <c r="AW95">
        <f t="shared" si="47"/>
        <v>0</v>
      </c>
      <c r="AX95">
        <f t="shared" si="47"/>
        <v>1780</v>
      </c>
      <c r="AY95">
        <f t="shared" si="47"/>
        <v>0</v>
      </c>
      <c r="AZ95">
        <f t="shared" si="47"/>
        <v>0</v>
      </c>
      <c r="BA95">
        <f t="shared" si="47"/>
        <v>0</v>
      </c>
      <c r="BB95">
        <f t="shared" si="47"/>
        <v>0</v>
      </c>
      <c r="BC95">
        <f t="shared" si="47"/>
        <v>0</v>
      </c>
      <c r="BD95">
        <f t="shared" si="47"/>
        <v>0</v>
      </c>
      <c r="BE95">
        <f>SUM(BE90:BE94)</f>
        <v>53430</v>
      </c>
    </row>
    <row r="96" spans="1:74" ht="4.9000000000000004" customHeight="1" thickBot="1"/>
    <row r="97" spans="1:59" ht="18.75" customHeight="1" thickTop="1">
      <c r="A97" s="217" t="s">
        <v>163</v>
      </c>
      <c r="B97" s="75"/>
      <c r="C97" s="75"/>
      <c r="D97" s="75"/>
      <c r="E97" s="75"/>
      <c r="F97" s="75"/>
      <c r="G97" s="75"/>
      <c r="H97" s="75"/>
      <c r="I97" s="75"/>
      <c r="J97" s="75"/>
      <c r="K97" s="75"/>
      <c r="L97" s="75"/>
      <c r="M97" s="75"/>
      <c r="N97" s="75"/>
      <c r="O97" s="75"/>
      <c r="P97" s="75"/>
      <c r="Q97" s="75"/>
      <c r="R97" s="75"/>
      <c r="S97" s="75"/>
    </row>
    <row r="98" spans="1:59">
      <c r="H98" s="26" t="s">
        <v>164</v>
      </c>
      <c r="I98" s="218"/>
      <c r="J98" s="1"/>
      <c r="K98" s="1"/>
      <c r="L98" s="1"/>
      <c r="M98" s="76" t="s">
        <v>165</v>
      </c>
      <c r="N98" s="77"/>
      <c r="O98" s="77"/>
      <c r="P98" s="77"/>
      <c r="Q98" s="77"/>
      <c r="R98" s="77"/>
      <c r="S98" s="77"/>
    </row>
    <row r="99" spans="1:59">
      <c r="H99" s="218"/>
      <c r="I99" s="218" t="s">
        <v>166</v>
      </c>
      <c r="J99" s="1"/>
      <c r="K99" s="1"/>
      <c r="L99" s="1"/>
      <c r="M99" s="1"/>
    </row>
    <row r="100" spans="1:59">
      <c r="H100" s="218"/>
      <c r="I100" s="218" t="s">
        <v>167</v>
      </c>
      <c r="J100" s="1"/>
      <c r="K100" s="1"/>
      <c r="L100" s="1"/>
      <c r="M100" s="1"/>
    </row>
    <row r="104" spans="1:59">
      <c r="P104" s="270" t="s">
        <v>662</v>
      </c>
      <c r="AP104" s="1"/>
      <c r="AQ104" s="1"/>
      <c r="AR104" s="1"/>
      <c r="AS104" s="1"/>
      <c r="AT104" s="1"/>
      <c r="AU104" s="1"/>
      <c r="AV104" s="1"/>
      <c r="AW104" s="1"/>
      <c r="AX104" s="1"/>
      <c r="AY104" s="1"/>
      <c r="AZ104" s="1"/>
      <c r="BA104" s="1"/>
      <c r="BB104" s="1"/>
    </row>
    <row r="105" spans="1:59">
      <c r="AP105" s="1"/>
      <c r="AQ105" s="1"/>
      <c r="AR105" s="1"/>
      <c r="AS105" s="1"/>
      <c r="AT105" s="1"/>
      <c r="AU105" s="18" t="s">
        <v>168</v>
      </c>
      <c r="AV105" s="1"/>
      <c r="AW105" s="1"/>
      <c r="AX105" s="1"/>
      <c r="AY105" s="1"/>
      <c r="AZ105" s="1"/>
      <c r="BA105" s="1"/>
      <c r="BB105" s="1"/>
    </row>
    <row r="107" spans="1:59">
      <c r="AA107" s="261" t="s">
        <v>440</v>
      </c>
      <c r="AB107" s="261" t="s">
        <v>441</v>
      </c>
      <c r="AC107" s="261" t="s">
        <v>442</v>
      </c>
      <c r="AF107" s="261" t="s">
        <v>535</v>
      </c>
      <c r="AL107" t="s">
        <v>169</v>
      </c>
      <c r="AN107" s="18"/>
      <c r="AO107" s="78" t="s">
        <v>170</v>
      </c>
      <c r="AP107" s="79" t="s">
        <v>145</v>
      </c>
      <c r="AQ107" s="79" t="s">
        <v>146</v>
      </c>
      <c r="AR107" s="79" t="s">
        <v>147</v>
      </c>
      <c r="AS107" s="80"/>
      <c r="AT107" s="78" t="s">
        <v>171</v>
      </c>
      <c r="AU107" s="79" t="s">
        <v>145</v>
      </c>
      <c r="AV107" s="79" t="s">
        <v>146</v>
      </c>
      <c r="AW107" s="79" t="s">
        <v>147</v>
      </c>
      <c r="AX107" s="80"/>
      <c r="AY107" s="78" t="s">
        <v>172</v>
      </c>
      <c r="AZ107" s="79" t="s">
        <v>145</v>
      </c>
      <c r="BA107" s="79" t="s">
        <v>146</v>
      </c>
      <c r="BB107" s="79" t="s">
        <v>147</v>
      </c>
      <c r="BC107" s="80"/>
      <c r="BD107" s="81" t="s">
        <v>173</v>
      </c>
      <c r="BE107" s="79" t="s">
        <v>145</v>
      </c>
      <c r="BF107" s="79" t="s">
        <v>146</v>
      </c>
      <c r="BG107" s="79" t="s">
        <v>147</v>
      </c>
    </row>
    <row r="108" spans="1:59">
      <c r="AA108">
        <v>1</v>
      </c>
      <c r="AB108" t="s">
        <v>206</v>
      </c>
      <c r="AC108" s="178">
        <f>D33</f>
        <v>2025</v>
      </c>
      <c r="AE108" t="s">
        <v>536</v>
      </c>
      <c r="AL108" t="s">
        <v>204</v>
      </c>
      <c r="AN108" s="82"/>
      <c r="AO108" s="83" t="s">
        <v>174</v>
      </c>
      <c r="AP108" s="84">
        <v>61264</v>
      </c>
      <c r="AQ108" s="84">
        <v>61264</v>
      </c>
      <c r="AR108" s="84">
        <v>70252</v>
      </c>
      <c r="AS108" s="80"/>
      <c r="AT108" s="80" t="s">
        <v>174</v>
      </c>
      <c r="AU108" s="84">
        <v>67390</v>
      </c>
      <c r="AV108" s="84">
        <v>67390</v>
      </c>
      <c r="AW108" s="84">
        <v>77277</v>
      </c>
      <c r="AX108" s="80"/>
      <c r="AY108" s="80" t="s">
        <v>174</v>
      </c>
      <c r="AZ108" s="84">
        <v>36758</v>
      </c>
      <c r="BA108" s="84">
        <v>36758</v>
      </c>
      <c r="BB108" s="84">
        <v>42151</v>
      </c>
      <c r="BC108" s="80"/>
      <c r="BD108" s="80" t="s">
        <v>174</v>
      </c>
      <c r="BE108" s="84">
        <v>40434</v>
      </c>
      <c r="BF108" s="84">
        <v>40434</v>
      </c>
      <c r="BG108" s="84">
        <v>46365</v>
      </c>
    </row>
    <row r="109" spans="1:59">
      <c r="AA109">
        <v>2</v>
      </c>
      <c r="AB109" t="s">
        <v>207</v>
      </c>
      <c r="AC109" s="179">
        <f>F33</f>
        <v>1</v>
      </c>
      <c r="AE109" s="270" t="s">
        <v>537</v>
      </c>
      <c r="AN109" s="85" t="s">
        <v>175</v>
      </c>
      <c r="AO109" s="83" t="s">
        <v>154</v>
      </c>
      <c r="AP109" s="84">
        <v>87520</v>
      </c>
      <c r="AQ109" s="84">
        <v>87520</v>
      </c>
      <c r="AR109" s="84">
        <v>100360</v>
      </c>
      <c r="AS109" s="80"/>
      <c r="AT109" s="80" t="s">
        <v>154</v>
      </c>
      <c r="AU109" s="84">
        <v>96272</v>
      </c>
      <c r="AV109" s="84">
        <v>96272</v>
      </c>
      <c r="AW109" s="84">
        <v>110396</v>
      </c>
      <c r="AX109" s="80"/>
      <c r="AY109" s="80" t="s">
        <v>154</v>
      </c>
      <c r="AZ109" s="84">
        <v>52512</v>
      </c>
      <c r="BA109" s="84">
        <v>52512</v>
      </c>
      <c r="BB109" s="84">
        <v>60216</v>
      </c>
      <c r="BC109" s="80"/>
      <c r="BD109" s="80" t="s">
        <v>154</v>
      </c>
      <c r="BE109" s="84">
        <v>57763</v>
      </c>
      <c r="BF109" s="84">
        <v>57763</v>
      </c>
      <c r="BG109" s="84">
        <v>66237</v>
      </c>
    </row>
    <row r="110" spans="1:59">
      <c r="AA110">
        <v>3</v>
      </c>
      <c r="AB110" t="s">
        <v>208</v>
      </c>
      <c r="AC110" s="180">
        <f>H33</f>
        <v>1</v>
      </c>
      <c r="AE110" s="270" t="s">
        <v>538</v>
      </c>
      <c r="AN110" s="85"/>
      <c r="AO110" s="83" t="s">
        <v>155</v>
      </c>
      <c r="AP110" s="84">
        <v>43760</v>
      </c>
      <c r="AQ110" s="84">
        <v>43760</v>
      </c>
      <c r="AR110" s="84">
        <v>50180</v>
      </c>
      <c r="AS110" s="80"/>
      <c r="AT110" s="80" t="s">
        <v>155</v>
      </c>
      <c r="AU110" s="84">
        <v>48136</v>
      </c>
      <c r="AV110" s="84">
        <v>48136</v>
      </c>
      <c r="AW110" s="84">
        <v>55198</v>
      </c>
      <c r="AX110" s="80"/>
      <c r="AY110" s="80" t="s">
        <v>155</v>
      </c>
      <c r="AZ110" s="84">
        <v>26256</v>
      </c>
      <c r="BA110" s="84">
        <v>26256</v>
      </c>
      <c r="BB110" s="84">
        <v>30108</v>
      </c>
      <c r="BC110" s="80"/>
      <c r="BD110" s="80" t="s">
        <v>155</v>
      </c>
      <c r="BE110" s="84">
        <v>28881</v>
      </c>
      <c r="BF110" s="84">
        <v>28881</v>
      </c>
      <c r="BG110" s="84">
        <v>33118</v>
      </c>
    </row>
    <row r="111" spans="1:59">
      <c r="AA111">
        <v>4</v>
      </c>
      <c r="AB111" t="s">
        <v>209</v>
      </c>
      <c r="AC111" s="181" t="str">
        <f>D34</f>
        <v>437-0007</v>
      </c>
      <c r="AE111" s="270" t="s">
        <v>539</v>
      </c>
      <c r="AN111" s="86"/>
      <c r="AO111" s="83" t="s">
        <v>176</v>
      </c>
      <c r="AP111" s="84">
        <v>25090</v>
      </c>
      <c r="AQ111" s="84"/>
      <c r="AR111" s="84"/>
      <c r="AS111" s="80"/>
      <c r="AT111" s="80"/>
      <c r="AU111" s="84">
        <v>27598</v>
      </c>
      <c r="AV111" s="84"/>
      <c r="AW111" s="84"/>
      <c r="AX111" s="80"/>
      <c r="AY111" s="80"/>
      <c r="AZ111" s="84">
        <v>15054</v>
      </c>
      <c r="BA111" s="84"/>
      <c r="BB111" s="84"/>
      <c r="BC111" s="80"/>
      <c r="BD111" s="80"/>
      <c r="BE111" s="84">
        <v>16558</v>
      </c>
      <c r="BF111" s="84"/>
      <c r="BG111" s="84"/>
    </row>
    <row r="112" spans="1:59">
      <c r="AA112">
        <v>5</v>
      </c>
      <c r="AB112" t="s">
        <v>210</v>
      </c>
      <c r="AC112" s="181">
        <f>F34</f>
        <v>0</v>
      </c>
      <c r="AE112" s="270" t="s">
        <v>540</v>
      </c>
      <c r="AN112" s="82"/>
      <c r="AO112" s="80" t="s">
        <v>174</v>
      </c>
      <c r="AP112" s="84">
        <v>33621</v>
      </c>
      <c r="AQ112" s="84">
        <v>33621</v>
      </c>
      <c r="AR112" s="84">
        <v>41097</v>
      </c>
      <c r="AS112" s="80"/>
      <c r="AT112" s="80" t="s">
        <v>174</v>
      </c>
      <c r="AU112" s="84">
        <v>36983</v>
      </c>
      <c r="AV112" s="84">
        <v>36983</v>
      </c>
      <c r="AW112" s="84">
        <v>45206</v>
      </c>
      <c r="AX112" s="80"/>
      <c r="AY112" s="80"/>
      <c r="AZ112" s="80"/>
      <c r="BA112" s="80"/>
      <c r="BB112" s="80"/>
      <c r="BC112" s="80"/>
      <c r="BD112" s="80"/>
      <c r="BE112" s="80"/>
      <c r="BF112" s="80"/>
      <c r="BG112" s="80"/>
    </row>
    <row r="113" spans="27:59">
      <c r="AA113">
        <v>6</v>
      </c>
      <c r="AB113" t="s">
        <v>211</v>
      </c>
      <c r="AC113" t="str">
        <f>H34</f>
        <v>市内</v>
      </c>
      <c r="AE113" s="270" t="s">
        <v>541</v>
      </c>
      <c r="AN113" s="87" t="s">
        <v>177</v>
      </c>
      <c r="AO113" s="80" t="s">
        <v>154</v>
      </c>
      <c r="AP113" s="88">
        <v>48030</v>
      </c>
      <c r="AQ113" s="88">
        <v>48030</v>
      </c>
      <c r="AR113" s="88">
        <v>58710</v>
      </c>
      <c r="AS113" s="80"/>
      <c r="AT113" s="80" t="s">
        <v>154</v>
      </c>
      <c r="AU113" s="84">
        <v>52833</v>
      </c>
      <c r="AV113" s="84">
        <v>52833</v>
      </c>
      <c r="AW113" s="84">
        <v>64581</v>
      </c>
      <c r="AX113" s="80"/>
      <c r="AY113" s="80"/>
      <c r="AZ113" s="80"/>
      <c r="BA113" s="80"/>
      <c r="BB113" s="80"/>
      <c r="BC113" s="80"/>
      <c r="BD113" s="80"/>
      <c r="BE113" s="80"/>
      <c r="BF113" s="80"/>
      <c r="BG113" s="80"/>
    </row>
    <row r="114" spans="27:59">
      <c r="AA114">
        <v>7</v>
      </c>
      <c r="AB114" t="s">
        <v>212</v>
      </c>
      <c r="AC114">
        <f>M34</f>
        <v>0</v>
      </c>
      <c r="AE114" s="270" t="s">
        <v>542</v>
      </c>
      <c r="AN114" s="85"/>
      <c r="AO114" s="80" t="s">
        <v>155</v>
      </c>
      <c r="AP114" s="84">
        <v>24015</v>
      </c>
      <c r="AQ114" s="84">
        <v>24015</v>
      </c>
      <c r="AR114" s="84">
        <v>29355</v>
      </c>
      <c r="AS114" s="80"/>
      <c r="AT114" s="80" t="s">
        <v>155</v>
      </c>
      <c r="AU114" s="84">
        <v>26416</v>
      </c>
      <c r="AV114" s="84">
        <v>26416</v>
      </c>
      <c r="AW114" s="84">
        <v>32290</v>
      </c>
      <c r="AX114" s="80"/>
      <c r="AY114" s="80"/>
      <c r="AZ114" s="80"/>
      <c r="BA114" s="80"/>
      <c r="BB114" s="80"/>
      <c r="BC114" s="80"/>
      <c r="BD114" s="80"/>
      <c r="BE114" s="80"/>
      <c r="BF114" s="80"/>
      <c r="BG114" s="80"/>
    </row>
    <row r="115" spans="27:59">
      <c r="AA115">
        <v>8</v>
      </c>
      <c r="AB115" t="s">
        <v>213</v>
      </c>
      <c r="AC115" t="str">
        <f>D35</f>
        <v>浜松市中央区流通元町20番2号</v>
      </c>
      <c r="AN115" s="86"/>
      <c r="AO115" s="80" t="s">
        <v>176</v>
      </c>
      <c r="AP115" s="84">
        <v>14676</v>
      </c>
      <c r="AQ115" s="84"/>
      <c r="AR115" s="84"/>
      <c r="AS115" s="80"/>
      <c r="AT115" s="80"/>
      <c r="AU115" s="84">
        <v>16144</v>
      </c>
      <c r="AV115" s="84"/>
      <c r="AW115" s="84"/>
      <c r="AX115" s="80"/>
      <c r="AY115" s="80"/>
      <c r="AZ115" s="80"/>
      <c r="BA115" s="80"/>
      <c r="BB115" s="80"/>
      <c r="BC115" s="80"/>
      <c r="BD115" s="80"/>
      <c r="BE115" s="80"/>
      <c r="BF115" s="80"/>
      <c r="BG115" s="80"/>
    </row>
    <row r="116" spans="27:59">
      <c r="AA116">
        <v>9</v>
      </c>
      <c r="AB116" t="s">
        <v>214</v>
      </c>
      <c r="AC116" t="str">
        <f>D36</f>
        <v>浜松市総合産業展示館</v>
      </c>
      <c r="AN116" s="82"/>
      <c r="AO116" s="80" t="s">
        <v>174</v>
      </c>
      <c r="AP116" s="84">
        <v>26908</v>
      </c>
      <c r="AQ116" s="84">
        <v>26908</v>
      </c>
      <c r="AR116" s="84">
        <v>32851</v>
      </c>
      <c r="AS116" s="80"/>
      <c r="AT116" s="80" t="s">
        <v>174</v>
      </c>
      <c r="AU116" s="84">
        <v>29598</v>
      </c>
      <c r="AV116" s="84">
        <v>29598</v>
      </c>
      <c r="AW116" s="84">
        <v>36136</v>
      </c>
      <c r="AX116" s="80"/>
      <c r="AY116" s="80"/>
      <c r="AZ116" s="80"/>
      <c r="BA116" s="80"/>
      <c r="BB116" s="80"/>
      <c r="BC116" s="80"/>
      <c r="BD116" s="80"/>
      <c r="BE116" s="80"/>
      <c r="BF116" s="80"/>
      <c r="BG116" s="80"/>
    </row>
    <row r="117" spans="27:59">
      <c r="AA117">
        <v>10</v>
      </c>
      <c r="AB117" t="s">
        <v>215</v>
      </c>
      <c r="AC117" t="str">
        <f>D37</f>
        <v>産展　太郎</v>
      </c>
      <c r="AN117" s="87" t="s">
        <v>178</v>
      </c>
      <c r="AO117" s="80" t="s">
        <v>154</v>
      </c>
      <c r="AP117" s="88">
        <v>38440</v>
      </c>
      <c r="AQ117" s="88">
        <v>38440</v>
      </c>
      <c r="AR117" s="88">
        <v>46930</v>
      </c>
      <c r="AS117" s="80"/>
      <c r="AT117" s="80" t="s">
        <v>154</v>
      </c>
      <c r="AU117" s="84">
        <v>42284</v>
      </c>
      <c r="AV117" s="84">
        <v>42284</v>
      </c>
      <c r="AW117" s="84">
        <v>51623</v>
      </c>
      <c r="AX117" s="80"/>
      <c r="AY117" s="80"/>
      <c r="AZ117" s="80"/>
      <c r="BA117" s="80"/>
      <c r="BB117" s="80"/>
      <c r="BC117" s="80"/>
      <c r="BD117" s="80"/>
      <c r="BE117" s="80"/>
      <c r="BF117" s="80"/>
      <c r="BG117" s="80"/>
    </row>
    <row r="118" spans="27:59">
      <c r="AA118">
        <v>11</v>
      </c>
      <c r="AB118" s="270" t="s">
        <v>216</v>
      </c>
      <c r="AC118">
        <f>G37</f>
        <v>0</v>
      </c>
      <c r="AN118" s="85"/>
      <c r="AO118" s="80" t="s">
        <v>155</v>
      </c>
      <c r="AP118" s="84">
        <v>19220</v>
      </c>
      <c r="AQ118" s="84">
        <v>19220</v>
      </c>
      <c r="AR118" s="84">
        <v>23465</v>
      </c>
      <c r="AS118" s="80"/>
      <c r="AT118" s="80" t="s">
        <v>155</v>
      </c>
      <c r="AU118" s="84">
        <v>21142</v>
      </c>
      <c r="AV118" s="84">
        <v>21142</v>
      </c>
      <c r="AW118" s="84">
        <v>25811</v>
      </c>
      <c r="AX118" s="80"/>
      <c r="AY118" s="80"/>
      <c r="AZ118" s="80"/>
      <c r="BA118" s="80"/>
      <c r="BB118" s="80"/>
      <c r="BC118" s="80"/>
      <c r="BD118" s="80"/>
      <c r="BE118" s="80"/>
      <c r="BF118" s="80"/>
      <c r="BG118" s="80"/>
    </row>
    <row r="119" spans="27:59">
      <c r="AA119">
        <v>12</v>
      </c>
      <c r="AB119" t="s">
        <v>217</v>
      </c>
      <c r="AC119" t="str">
        <f>D38</f>
        <v>産展　次郎</v>
      </c>
      <c r="AN119" s="86"/>
      <c r="AO119" s="80" t="s">
        <v>176</v>
      </c>
      <c r="AP119" s="89">
        <v>11732</v>
      </c>
      <c r="AQ119" s="89"/>
      <c r="AR119" s="89"/>
      <c r="AS119" s="80"/>
      <c r="AT119" s="80"/>
      <c r="AU119" s="90">
        <v>12904</v>
      </c>
      <c r="AV119" s="89"/>
      <c r="AW119" s="89"/>
      <c r="AX119" s="80"/>
      <c r="AY119" s="80"/>
      <c r="AZ119" s="80"/>
      <c r="BA119" s="80"/>
      <c r="BB119" s="80"/>
      <c r="BC119" s="80"/>
      <c r="BD119" s="80"/>
      <c r="BE119" s="80"/>
      <c r="BF119" s="80"/>
      <c r="BG119" s="80"/>
    </row>
    <row r="120" spans="27:59">
      <c r="AA120">
        <v>13</v>
      </c>
      <c r="AB120" s="270" t="s">
        <v>218</v>
      </c>
      <c r="AC120">
        <f>G38</f>
        <v>0</v>
      </c>
      <c r="AP120" t="s">
        <v>179</v>
      </c>
      <c r="AQ120" t="s">
        <v>147</v>
      </c>
      <c r="AR120" t="s">
        <v>147</v>
      </c>
    </row>
    <row r="121" spans="27:59">
      <c r="AA121">
        <v>14</v>
      </c>
      <c r="AB121" t="s">
        <v>219</v>
      </c>
      <c r="AC121" t="str">
        <f>M37</f>
        <v>053-123-4567</v>
      </c>
      <c r="AO121" s="91" t="s">
        <v>180</v>
      </c>
      <c r="AP121" s="90">
        <v>2980</v>
      </c>
      <c r="AQ121" s="90"/>
      <c r="AR121" s="90">
        <v>1780</v>
      </c>
    </row>
    <row r="122" spans="27:59">
      <c r="AA122">
        <v>15</v>
      </c>
      <c r="AB122" s="270" t="s">
        <v>220</v>
      </c>
      <c r="AC122" t="str">
        <f>P37</f>
        <v>053-123-5678</v>
      </c>
      <c r="AO122" s="92" t="s">
        <v>181</v>
      </c>
      <c r="AP122" s="90">
        <v>1620</v>
      </c>
      <c r="AQ122" s="90"/>
      <c r="AR122" s="90">
        <v>960</v>
      </c>
    </row>
    <row r="123" spans="27:59">
      <c r="AA123">
        <v>16</v>
      </c>
      <c r="AB123" s="270" t="s">
        <v>221</v>
      </c>
      <c r="AC123" t="str">
        <f>M38</f>
        <v>053-123-546</v>
      </c>
      <c r="AO123" s="92" t="s">
        <v>182</v>
      </c>
      <c r="AP123" s="90">
        <v>2980</v>
      </c>
      <c r="AQ123" s="90"/>
      <c r="AR123" s="90">
        <v>1780</v>
      </c>
    </row>
    <row r="124" spans="27:59">
      <c r="AA124">
        <v>17</v>
      </c>
      <c r="AB124" s="270" t="s">
        <v>222</v>
      </c>
      <c r="AC124" t="str">
        <f>P38</f>
        <v>090-0123-4567</v>
      </c>
      <c r="AO124" s="92" t="s">
        <v>183</v>
      </c>
      <c r="AP124" s="90">
        <v>3340</v>
      </c>
      <c r="AQ124" s="90"/>
      <c r="AR124" s="90">
        <v>1980</v>
      </c>
    </row>
    <row r="125" spans="27:59">
      <c r="AA125">
        <v>18</v>
      </c>
      <c r="AB125" s="267" t="s">
        <v>223</v>
      </c>
      <c r="AC125">
        <f>D39</f>
        <v>0</v>
      </c>
      <c r="AO125" s="92" t="s">
        <v>184</v>
      </c>
      <c r="AP125" s="90">
        <v>5110</v>
      </c>
      <c r="AQ125" s="90"/>
      <c r="AR125" s="90">
        <v>3030</v>
      </c>
    </row>
    <row r="126" spans="27:59">
      <c r="AA126">
        <v>19</v>
      </c>
      <c r="AB126" s="267" t="s">
        <v>224</v>
      </c>
      <c r="AC126">
        <f>J39</f>
        <v>0</v>
      </c>
    </row>
    <row r="127" spans="27:59">
      <c r="AA127">
        <v>20</v>
      </c>
      <c r="AB127" s="267" t="s">
        <v>191</v>
      </c>
      <c r="AC127" t="str">
        <f>D42</f>
        <v>展示販売会</v>
      </c>
    </row>
    <row r="128" spans="27:59">
      <c r="AA128">
        <v>21</v>
      </c>
      <c r="AB128" s="267" t="s">
        <v>226</v>
      </c>
      <c r="AC128" t="str">
        <f>H42</f>
        <v>その他理由記入</v>
      </c>
    </row>
    <row r="129" spans="27:49">
      <c r="AA129">
        <v>22</v>
      </c>
      <c r="AB129" s="267" t="s">
        <v>0</v>
      </c>
      <c r="AC129" t="str">
        <f>D43</f>
        <v>各種展示会</v>
      </c>
    </row>
    <row r="130" spans="27:49">
      <c r="AA130">
        <v>23</v>
      </c>
      <c r="AB130" s="267" t="s">
        <v>228</v>
      </c>
      <c r="AC130" t="str">
        <f>D44</f>
        <v>製品の展示他</v>
      </c>
    </row>
    <row r="131" spans="27:49">
      <c r="AA131">
        <v>24</v>
      </c>
      <c r="AB131" s="267" t="s">
        <v>81</v>
      </c>
      <c r="AC131" t="str">
        <f>D45</f>
        <v>〇〇製品他</v>
      </c>
      <c r="AN131" s="28"/>
      <c r="AO131" s="93" t="s">
        <v>185</v>
      </c>
      <c r="AP131" s="28"/>
      <c r="AQ131" s="94"/>
      <c r="AR131" s="93" t="s">
        <v>186</v>
      </c>
      <c r="AS131" s="3"/>
      <c r="AT131" s="3"/>
      <c r="AU131" s="3"/>
      <c r="AV131" s="1"/>
      <c r="AW131" s="1"/>
    </row>
    <row r="132" spans="27:49">
      <c r="AA132">
        <v>25</v>
      </c>
      <c r="AB132" s="267" t="s">
        <v>230</v>
      </c>
      <c r="AC132" s="178">
        <f>D48</f>
        <v>2025</v>
      </c>
      <c r="AN132" s="95" t="s">
        <v>187</v>
      </c>
      <c r="AO132" s="96" t="s">
        <v>188</v>
      </c>
      <c r="AP132" s="96" t="s">
        <v>189</v>
      </c>
      <c r="AQ132" s="268" t="s">
        <v>190</v>
      </c>
      <c r="AR132" s="263" t="s">
        <v>191</v>
      </c>
      <c r="AS132" s="99" t="s">
        <v>192</v>
      </c>
      <c r="AT132" s="99" t="s">
        <v>1</v>
      </c>
      <c r="AU132" s="99" t="s">
        <v>2</v>
      </c>
      <c r="AV132" s="100" t="s">
        <v>193</v>
      </c>
      <c r="AW132" s="101" t="s">
        <v>194</v>
      </c>
    </row>
    <row r="133" spans="27:49">
      <c r="AA133">
        <v>26</v>
      </c>
      <c r="AB133" s="270" t="s">
        <v>231</v>
      </c>
      <c r="AC133">
        <f>F49</f>
        <v>0</v>
      </c>
      <c r="AN133" s="102">
        <f>IF((D48+F48+G48)=0,"",DATE(D48,F48,G48))</f>
        <v>45748</v>
      </c>
      <c r="AO133" s="103">
        <f>IF((L48+N48+O48)=0,"",DATE(L48,N48,O48))</f>
        <v>45750</v>
      </c>
      <c r="AP133" s="76">
        <f>AO133-AN133+1</f>
        <v>3</v>
      </c>
      <c r="AQ133" s="104" t="s">
        <v>554</v>
      </c>
      <c r="AR133" s="1"/>
      <c r="AS133" s="3"/>
      <c r="AT133" s="3"/>
      <c r="AU133" s="3"/>
      <c r="AV133" s="18"/>
      <c r="AW133" s="105"/>
    </row>
    <row r="134" spans="27:49">
      <c r="AA134">
        <v>27</v>
      </c>
      <c r="AB134" s="270" t="s">
        <v>232</v>
      </c>
      <c r="AC134" s="180">
        <f>G48</f>
        <v>1</v>
      </c>
      <c r="AN134" s="28"/>
      <c r="AO134" s="28"/>
      <c r="AP134" s="28"/>
      <c r="AQ134" s="106" t="s">
        <v>171</v>
      </c>
      <c r="AR134" s="1" t="s">
        <v>195</v>
      </c>
      <c r="AS134" s="3">
        <v>2025</v>
      </c>
      <c r="AT134" s="3">
        <v>1</v>
      </c>
      <c r="AU134" s="3">
        <v>1</v>
      </c>
      <c r="AV134" s="18" t="s">
        <v>88</v>
      </c>
      <c r="AW134" s="105" t="s">
        <v>196</v>
      </c>
    </row>
    <row r="135" spans="27:49">
      <c r="AA135">
        <v>28</v>
      </c>
      <c r="AB135" s="267" t="s">
        <v>437</v>
      </c>
      <c r="AC135" t="str">
        <f>H48</f>
        <v>午前(9:00～）</v>
      </c>
      <c r="AN135" s="28"/>
      <c r="AO135" s="28"/>
      <c r="AP135" s="28"/>
      <c r="AQ135" s="106"/>
      <c r="AR135" s="1" t="s">
        <v>197</v>
      </c>
      <c r="AS135" s="3">
        <f>AS134+1</f>
        <v>2026</v>
      </c>
      <c r="AT135" s="3">
        <v>2</v>
      </c>
      <c r="AU135" s="3">
        <v>2</v>
      </c>
      <c r="AV135" s="1" t="s">
        <v>198</v>
      </c>
      <c r="AW135" s="105" t="s">
        <v>199</v>
      </c>
    </row>
    <row r="136" spans="27:49">
      <c r="AA136">
        <v>29</v>
      </c>
      <c r="AB136" s="267" t="s">
        <v>233</v>
      </c>
      <c r="AC136" s="178">
        <f>L48</f>
        <v>2025</v>
      </c>
      <c r="AN136" s="28"/>
      <c r="AO136" s="28"/>
      <c r="AP136" s="28"/>
      <c r="AQ136" s="106"/>
      <c r="AR136" s="1" t="s">
        <v>118</v>
      </c>
      <c r="AS136" s="3">
        <f t="shared" ref="AS136:AS141" si="48">AS135+1</f>
        <v>2027</v>
      </c>
      <c r="AT136" s="3">
        <v>3</v>
      </c>
      <c r="AU136" s="3">
        <v>3</v>
      </c>
      <c r="AV136" s="1" t="s">
        <v>200</v>
      </c>
      <c r="AW136" s="105" t="s">
        <v>89</v>
      </c>
    </row>
    <row r="137" spans="27:49">
      <c r="AA137">
        <v>30</v>
      </c>
      <c r="AB137" s="267" t="s">
        <v>234</v>
      </c>
      <c r="AC137" s="179">
        <f>N48</f>
        <v>4</v>
      </c>
      <c r="AN137" s="28"/>
      <c r="AO137" s="28"/>
      <c r="AP137" s="28"/>
      <c r="AQ137" s="106"/>
      <c r="AR137" s="1"/>
      <c r="AS137" s="3">
        <f t="shared" si="48"/>
        <v>2028</v>
      </c>
      <c r="AT137" s="3">
        <v>4</v>
      </c>
      <c r="AU137" s="3">
        <v>4</v>
      </c>
      <c r="AV137" s="1" t="s">
        <v>201</v>
      </c>
      <c r="AW137" s="107"/>
    </row>
    <row r="138" spans="27:49">
      <c r="AA138">
        <v>31</v>
      </c>
      <c r="AB138" s="267" t="s">
        <v>235</v>
      </c>
      <c r="AC138" s="180">
        <f>O48</f>
        <v>3</v>
      </c>
      <c r="AN138" s="28"/>
      <c r="AO138" s="28"/>
      <c r="AP138" s="28"/>
      <c r="AQ138" s="106" t="s">
        <v>212</v>
      </c>
      <c r="AR138" s="1"/>
      <c r="AS138" s="3">
        <f t="shared" si="48"/>
        <v>2029</v>
      </c>
      <c r="AT138" s="3">
        <v>5</v>
      </c>
      <c r="AU138" s="3">
        <v>5</v>
      </c>
      <c r="AV138" s="1"/>
      <c r="AW138" s="107"/>
    </row>
    <row r="139" spans="27:49">
      <c r="AA139">
        <v>32</v>
      </c>
      <c r="AB139" s="267" t="s">
        <v>438</v>
      </c>
      <c r="AC139" t="str">
        <f>P48</f>
        <v>夜間(～21:00）</v>
      </c>
      <c r="AN139" s="28"/>
      <c r="AO139" s="28"/>
      <c r="AP139" s="28"/>
      <c r="AQ139" s="106"/>
      <c r="AR139" s="1"/>
      <c r="AS139" s="3">
        <f t="shared" si="48"/>
        <v>2030</v>
      </c>
      <c r="AT139" s="3">
        <v>6</v>
      </c>
      <c r="AU139" s="3">
        <v>6</v>
      </c>
      <c r="AV139" s="1"/>
      <c r="AW139" s="107"/>
    </row>
    <row r="140" spans="27:49">
      <c r="AA140">
        <v>33</v>
      </c>
      <c r="AB140" s="267" t="s">
        <v>236</v>
      </c>
      <c r="AC140" t="str">
        <f>D50</f>
        <v>○</v>
      </c>
      <c r="AN140" s="28"/>
      <c r="AO140" s="28"/>
      <c r="AP140" s="28"/>
      <c r="AQ140" s="106" t="s">
        <v>527</v>
      </c>
      <c r="AR140" s="1"/>
      <c r="AS140" s="3">
        <f t="shared" si="48"/>
        <v>2031</v>
      </c>
      <c r="AT140" s="3">
        <v>7</v>
      </c>
      <c r="AU140" s="3">
        <v>7</v>
      </c>
      <c r="AV140" s="1"/>
      <c r="AW140" s="107"/>
    </row>
    <row r="141" spans="27:49">
      <c r="AA141">
        <v>34</v>
      </c>
      <c r="AB141" s="267" t="s">
        <v>237</v>
      </c>
      <c r="AC141">
        <f>D51</f>
        <v>0</v>
      </c>
      <c r="AN141" s="28"/>
      <c r="AO141" s="28"/>
      <c r="AP141" s="28"/>
      <c r="AQ141" s="106"/>
      <c r="AR141" s="1"/>
      <c r="AS141" s="3">
        <f t="shared" si="48"/>
        <v>2032</v>
      </c>
      <c r="AT141" s="3">
        <v>8</v>
      </c>
      <c r="AU141" s="3">
        <v>8</v>
      </c>
      <c r="AV141" s="1"/>
      <c r="AW141" s="107"/>
    </row>
    <row r="142" spans="27:49">
      <c r="AA142">
        <v>35</v>
      </c>
      <c r="AB142" s="267" t="s">
        <v>238</v>
      </c>
      <c r="AC142" t="str">
        <f>D52</f>
        <v>○</v>
      </c>
      <c r="AN142" s="28"/>
      <c r="AO142" s="28"/>
      <c r="AP142" s="28"/>
      <c r="AQ142" s="106"/>
      <c r="AR142" s="1"/>
      <c r="AS142" s="3"/>
      <c r="AT142" s="3">
        <v>9</v>
      </c>
      <c r="AU142" s="3">
        <v>9</v>
      </c>
      <c r="AV142" s="1"/>
      <c r="AW142" s="107"/>
    </row>
    <row r="143" spans="27:49">
      <c r="AA143">
        <v>36</v>
      </c>
      <c r="AB143" s="267" t="s">
        <v>239</v>
      </c>
      <c r="AC143" t="str">
        <f>D53</f>
        <v>○</v>
      </c>
      <c r="AN143" s="28"/>
      <c r="AO143" s="28"/>
      <c r="AP143" s="28"/>
      <c r="AQ143" s="106"/>
      <c r="AR143" s="1"/>
      <c r="AS143" s="3"/>
      <c r="AT143" s="3">
        <v>10</v>
      </c>
      <c r="AU143" s="3">
        <v>10</v>
      </c>
      <c r="AV143" s="1"/>
      <c r="AW143" s="107"/>
    </row>
    <row r="144" spans="27:49">
      <c r="AA144">
        <v>37</v>
      </c>
      <c r="AB144" s="267" t="s">
        <v>240</v>
      </c>
      <c r="AC144" t="str">
        <f>H50</f>
        <v>○</v>
      </c>
      <c r="AN144" s="28"/>
      <c r="AO144" s="28"/>
      <c r="AP144" s="28"/>
      <c r="AQ144" s="106"/>
      <c r="AR144" s="1"/>
      <c r="AS144" s="3"/>
      <c r="AT144" s="3">
        <v>11</v>
      </c>
      <c r="AU144" s="3">
        <v>11</v>
      </c>
      <c r="AV144" s="1"/>
      <c r="AW144" s="107"/>
    </row>
    <row r="145" spans="27:49">
      <c r="AA145">
        <v>38</v>
      </c>
      <c r="AB145" s="270" t="s">
        <v>241</v>
      </c>
      <c r="AC145" t="str">
        <f>H51</f>
        <v>○</v>
      </c>
      <c r="AN145" s="28"/>
      <c r="AO145" s="28"/>
      <c r="AP145" s="28"/>
      <c r="AQ145" s="106"/>
      <c r="AR145" s="1"/>
      <c r="AS145" s="3"/>
      <c r="AT145" s="3">
        <v>12</v>
      </c>
      <c r="AU145" s="3">
        <v>12</v>
      </c>
      <c r="AV145" s="1"/>
      <c r="AW145" s="107"/>
    </row>
    <row r="146" spans="27:49">
      <c r="AA146">
        <v>39</v>
      </c>
      <c r="AB146" s="270" t="s">
        <v>242</v>
      </c>
      <c r="AC146" t="str">
        <f>H52</f>
        <v>○</v>
      </c>
      <c r="AN146" s="28"/>
      <c r="AO146" s="28"/>
      <c r="AP146" s="28"/>
      <c r="AQ146" s="106"/>
      <c r="AR146" s="1"/>
      <c r="AS146" s="3"/>
      <c r="AT146" s="3"/>
      <c r="AU146" s="3">
        <v>13</v>
      </c>
      <c r="AV146" s="1"/>
      <c r="AW146" s="107"/>
    </row>
    <row r="147" spans="27:49">
      <c r="AA147">
        <v>40</v>
      </c>
      <c r="AB147" s="270" t="s">
        <v>243</v>
      </c>
      <c r="AC147" t="str">
        <f>H53</f>
        <v>○</v>
      </c>
      <c r="AN147" s="28"/>
      <c r="AO147" s="28"/>
      <c r="AP147" s="28"/>
      <c r="AQ147" s="106"/>
      <c r="AR147" s="1"/>
      <c r="AS147" s="3"/>
      <c r="AT147" s="3"/>
      <c r="AU147" s="3">
        <v>14</v>
      </c>
      <c r="AV147" s="1"/>
      <c r="AW147" s="107"/>
    </row>
    <row r="148" spans="27:49">
      <c r="AA148">
        <v>41</v>
      </c>
      <c r="AB148" s="270" t="s">
        <v>244</v>
      </c>
      <c r="AC148" t="str">
        <f>H54</f>
        <v>○</v>
      </c>
      <c r="AN148" s="28"/>
      <c r="AO148" s="28"/>
      <c r="AP148" s="28"/>
      <c r="AQ148" s="106"/>
      <c r="AR148" s="1"/>
      <c r="AS148" s="3"/>
      <c r="AT148" s="3"/>
      <c r="AU148" s="3">
        <v>15</v>
      </c>
      <c r="AV148" s="1"/>
      <c r="AW148" s="107"/>
    </row>
    <row r="149" spans="27:49">
      <c r="AA149">
        <v>42</v>
      </c>
      <c r="AB149" s="270" t="s">
        <v>245</v>
      </c>
      <c r="AC149">
        <f>N50</f>
        <v>100</v>
      </c>
      <c r="AN149" s="28"/>
      <c r="AO149" s="28"/>
      <c r="AP149" s="28"/>
      <c r="AQ149" s="108"/>
      <c r="AR149" s="28"/>
      <c r="AS149" s="3"/>
      <c r="AT149" s="3"/>
      <c r="AU149" s="3">
        <v>16</v>
      </c>
      <c r="AV149" s="1"/>
      <c r="AW149" s="107"/>
    </row>
    <row r="150" spans="27:49">
      <c r="AA150">
        <v>43</v>
      </c>
      <c r="AB150" s="267" t="s">
        <v>246</v>
      </c>
      <c r="AC150">
        <f>N51</f>
        <v>100</v>
      </c>
      <c r="AN150" s="28"/>
      <c r="AO150" s="28"/>
      <c r="AP150" s="28"/>
      <c r="AQ150" s="108"/>
      <c r="AR150" s="28"/>
      <c r="AS150" s="3"/>
      <c r="AT150" s="3"/>
      <c r="AU150" s="3">
        <v>17</v>
      </c>
      <c r="AV150" s="1"/>
      <c r="AW150" s="107"/>
    </row>
    <row r="151" spans="27:49">
      <c r="AA151">
        <v>44</v>
      </c>
      <c r="AB151" s="267" t="s">
        <v>247</v>
      </c>
      <c r="AC151">
        <f>N52</f>
        <v>1</v>
      </c>
      <c r="AN151" s="28"/>
      <c r="AO151" s="28"/>
      <c r="AP151" s="28"/>
      <c r="AQ151" s="106"/>
      <c r="AR151" s="1"/>
      <c r="AS151" s="3"/>
      <c r="AT151" s="3"/>
      <c r="AU151" s="3">
        <v>18</v>
      </c>
      <c r="AV151" s="1"/>
      <c r="AW151" s="107"/>
    </row>
    <row r="152" spans="27:49">
      <c r="AA152">
        <v>45</v>
      </c>
      <c r="AB152" s="267" t="s">
        <v>248</v>
      </c>
      <c r="AC152">
        <f>N54</f>
        <v>10</v>
      </c>
      <c r="AN152" s="28"/>
      <c r="AO152" s="28"/>
      <c r="AP152" s="28"/>
      <c r="AQ152" s="106"/>
      <c r="AR152" s="1"/>
      <c r="AS152" s="3"/>
      <c r="AT152" s="3"/>
      <c r="AU152" s="3">
        <v>19</v>
      </c>
      <c r="AV152" s="1"/>
      <c r="AW152" s="107"/>
    </row>
    <row r="153" spans="27:49">
      <c r="AA153">
        <v>46</v>
      </c>
      <c r="AB153" s="270" t="s">
        <v>249</v>
      </c>
      <c r="AC153">
        <f>P54</f>
        <v>12</v>
      </c>
      <c r="AN153" s="28"/>
      <c r="AO153" s="28"/>
      <c r="AP153" s="28"/>
      <c r="AQ153" s="106" t="str">
        <f>IF(G52="〇","第1展示場全区画","")</f>
        <v/>
      </c>
      <c r="AR153" s="1"/>
      <c r="AS153" s="3"/>
      <c r="AT153" s="3"/>
      <c r="AU153" s="3">
        <v>20</v>
      </c>
      <c r="AV153" s="1"/>
      <c r="AW153" s="107"/>
    </row>
    <row r="154" spans="27:49">
      <c r="AA154">
        <v>47</v>
      </c>
      <c r="AB154" s="270" t="s">
        <v>251</v>
      </c>
      <c r="AC154" s="182">
        <f>D56</f>
        <v>100</v>
      </c>
      <c r="AN154" s="28"/>
      <c r="AO154" s="28"/>
      <c r="AP154" s="28"/>
      <c r="AQ154" s="106" t="str">
        <f>IF(G53="〇","第1展示場半区画","")</f>
        <v/>
      </c>
      <c r="AR154" s="1"/>
      <c r="AS154" s="3"/>
      <c r="AT154" s="3"/>
      <c r="AU154" s="3">
        <v>21</v>
      </c>
      <c r="AV154" s="1"/>
      <c r="AW154" s="107"/>
    </row>
    <row r="155" spans="27:49">
      <c r="AA155">
        <v>48</v>
      </c>
      <c r="AB155" s="270" t="s">
        <v>250</v>
      </c>
      <c r="AC155" s="182">
        <f>D57</f>
        <v>100</v>
      </c>
      <c r="AN155" s="28"/>
      <c r="AO155" s="28"/>
      <c r="AP155" s="28"/>
      <c r="AQ155" s="106"/>
      <c r="AR155" s="1"/>
      <c r="AS155" s="3"/>
      <c r="AT155" s="3"/>
      <c r="AU155" s="3">
        <v>22</v>
      </c>
      <c r="AV155" s="1"/>
      <c r="AW155" s="107"/>
    </row>
    <row r="156" spans="27:49">
      <c r="AA156">
        <v>49</v>
      </c>
      <c r="AB156" s="267" t="s">
        <v>137</v>
      </c>
      <c r="AC156" t="str">
        <f>B70</f>
        <v>予約したイベントです</v>
      </c>
      <c r="AN156" s="28"/>
      <c r="AO156" s="28"/>
      <c r="AP156" s="28"/>
      <c r="AQ156" s="106" t="str">
        <f>IF(G55="〇","第３展示場","")</f>
        <v/>
      </c>
      <c r="AR156" s="1"/>
      <c r="AS156" s="3"/>
      <c r="AT156" s="3"/>
      <c r="AU156" s="3">
        <v>23</v>
      </c>
      <c r="AV156" s="1"/>
      <c r="AW156" s="107"/>
    </row>
    <row r="157" spans="27:49">
      <c r="AA157">
        <v>50</v>
      </c>
      <c r="AB157" s="270" t="s">
        <v>252</v>
      </c>
      <c r="AC157" t="str">
        <f t="shared" ref="AC157:AC165" si="49">C79</f>
        <v>○</v>
      </c>
      <c r="AN157" s="28"/>
      <c r="AO157" s="28"/>
      <c r="AP157" s="28"/>
      <c r="AQ157" s="106"/>
      <c r="AR157" s="1"/>
      <c r="AS157" s="3"/>
      <c r="AT157" s="3"/>
      <c r="AU157" s="3">
        <v>24</v>
      </c>
      <c r="AV157" s="1"/>
      <c r="AW157" s="107"/>
    </row>
    <row r="158" spans="27:49">
      <c r="AA158">
        <v>51</v>
      </c>
      <c r="AB158" s="270" t="s">
        <v>253</v>
      </c>
      <c r="AC158">
        <f t="shared" si="49"/>
        <v>0</v>
      </c>
      <c r="AN158" s="28"/>
      <c r="AO158" s="28"/>
      <c r="AP158" s="28"/>
      <c r="AQ158" s="106"/>
      <c r="AR158" s="1"/>
      <c r="AS158" s="3"/>
      <c r="AT158" s="3"/>
      <c r="AU158" s="3">
        <v>25</v>
      </c>
      <c r="AV158" s="1"/>
      <c r="AW158" s="107"/>
    </row>
    <row r="159" spans="27:49">
      <c r="AA159">
        <v>52</v>
      </c>
      <c r="AB159" s="270" t="s">
        <v>254</v>
      </c>
      <c r="AC159">
        <f t="shared" si="49"/>
        <v>0</v>
      </c>
      <c r="AN159" s="28"/>
      <c r="AO159" s="28"/>
      <c r="AP159" s="28"/>
      <c r="AQ159" s="106"/>
      <c r="AR159" s="1"/>
      <c r="AS159" s="3"/>
      <c r="AT159" s="3"/>
      <c r="AU159" s="3">
        <v>26</v>
      </c>
      <c r="AV159" s="1"/>
      <c r="AW159" s="107"/>
    </row>
    <row r="160" spans="27:49">
      <c r="AA160">
        <v>53</v>
      </c>
      <c r="AB160" s="270" t="s">
        <v>255</v>
      </c>
      <c r="AC160" t="str">
        <f t="shared" si="49"/>
        <v>○</v>
      </c>
      <c r="AN160" s="28"/>
      <c r="AO160" s="28"/>
      <c r="AP160" s="28"/>
      <c r="AQ160" s="106"/>
      <c r="AR160" s="1"/>
      <c r="AS160" s="3"/>
      <c r="AT160" s="3"/>
      <c r="AU160" s="3">
        <v>27</v>
      </c>
      <c r="AV160" s="1"/>
      <c r="AW160" s="107"/>
    </row>
    <row r="161" spans="27:49">
      <c r="AA161">
        <v>54</v>
      </c>
      <c r="AB161" s="270" t="s">
        <v>256</v>
      </c>
      <c r="AC161">
        <f t="shared" si="49"/>
        <v>0</v>
      </c>
      <c r="AN161" s="28"/>
      <c r="AO161" s="28"/>
      <c r="AP161" s="28"/>
      <c r="AQ161" s="106"/>
      <c r="AR161" s="1"/>
      <c r="AS161" s="3"/>
      <c r="AT161" s="3"/>
      <c r="AU161" s="3">
        <v>28</v>
      </c>
      <c r="AV161" s="1"/>
      <c r="AW161" s="107"/>
    </row>
    <row r="162" spans="27:49">
      <c r="AA162">
        <v>55</v>
      </c>
      <c r="AB162" s="270" t="s">
        <v>257</v>
      </c>
      <c r="AC162">
        <f t="shared" si="49"/>
        <v>0</v>
      </c>
      <c r="AN162" s="28"/>
      <c r="AO162" s="28"/>
      <c r="AP162" s="28"/>
      <c r="AQ162" s="106"/>
      <c r="AR162" s="1"/>
      <c r="AS162" s="3"/>
      <c r="AT162" s="3"/>
      <c r="AU162" s="3">
        <v>29</v>
      </c>
      <c r="AV162" s="1"/>
      <c r="AW162" s="107"/>
    </row>
    <row r="163" spans="27:49">
      <c r="AA163">
        <v>56</v>
      </c>
      <c r="AB163" s="270" t="s">
        <v>258</v>
      </c>
      <c r="AC163" t="str">
        <f t="shared" si="49"/>
        <v>○</v>
      </c>
      <c r="AN163" s="28"/>
      <c r="AO163" s="28"/>
      <c r="AP163" s="28"/>
      <c r="AQ163" s="106"/>
      <c r="AR163" s="1"/>
      <c r="AS163" s="3"/>
      <c r="AT163" s="3"/>
      <c r="AU163" s="3">
        <v>30</v>
      </c>
      <c r="AV163" s="1"/>
      <c r="AW163" s="107"/>
    </row>
    <row r="164" spans="27:49">
      <c r="AA164">
        <v>57</v>
      </c>
      <c r="AB164" s="270" t="s">
        <v>259</v>
      </c>
      <c r="AC164">
        <f t="shared" si="49"/>
        <v>0</v>
      </c>
      <c r="AN164" s="28"/>
      <c r="AO164" s="28"/>
      <c r="AP164" s="28"/>
      <c r="AQ164" s="109"/>
      <c r="AR164" s="110"/>
      <c r="AS164" s="111"/>
      <c r="AT164" s="111"/>
      <c r="AU164" s="111">
        <v>31</v>
      </c>
      <c r="AV164" s="76"/>
      <c r="AW164" s="112"/>
    </row>
    <row r="165" spans="27:49">
      <c r="AA165">
        <v>58</v>
      </c>
      <c r="AB165" s="270" t="s">
        <v>260</v>
      </c>
      <c r="AC165">
        <f t="shared" si="49"/>
        <v>0</v>
      </c>
    </row>
    <row r="166" spans="27:49">
      <c r="AA166">
        <v>59</v>
      </c>
      <c r="AB166" s="270" t="s">
        <v>261</v>
      </c>
      <c r="AC166" t="str">
        <f t="shared" ref="AC166:AC174" si="50">D79</f>
        <v>○</v>
      </c>
    </row>
    <row r="167" spans="27:49">
      <c r="AA167">
        <v>60</v>
      </c>
      <c r="AB167" s="270" t="s">
        <v>262</v>
      </c>
      <c r="AC167">
        <f t="shared" si="50"/>
        <v>0</v>
      </c>
    </row>
    <row r="168" spans="27:49">
      <c r="AA168">
        <v>61</v>
      </c>
      <c r="AB168" s="270" t="s">
        <v>263</v>
      </c>
      <c r="AC168">
        <f t="shared" si="50"/>
        <v>0</v>
      </c>
    </row>
    <row r="169" spans="27:49">
      <c r="AA169">
        <v>62</v>
      </c>
      <c r="AB169" s="270" t="s">
        <v>264</v>
      </c>
      <c r="AC169" t="str">
        <f t="shared" si="50"/>
        <v>○</v>
      </c>
    </row>
    <row r="170" spans="27:49">
      <c r="AA170">
        <v>63</v>
      </c>
      <c r="AB170" s="270" t="s">
        <v>265</v>
      </c>
      <c r="AC170">
        <f t="shared" si="50"/>
        <v>0</v>
      </c>
    </row>
    <row r="171" spans="27:49">
      <c r="AA171">
        <v>64</v>
      </c>
      <c r="AB171" s="270" t="s">
        <v>266</v>
      </c>
      <c r="AC171">
        <f t="shared" si="50"/>
        <v>0</v>
      </c>
    </row>
    <row r="172" spans="27:49">
      <c r="AA172">
        <v>65</v>
      </c>
      <c r="AB172" s="270" t="s">
        <v>267</v>
      </c>
      <c r="AC172" t="str">
        <f t="shared" si="50"/>
        <v>○</v>
      </c>
    </row>
    <row r="173" spans="27:49">
      <c r="AA173">
        <v>66</v>
      </c>
      <c r="AB173" s="270" t="s">
        <v>268</v>
      </c>
      <c r="AC173">
        <f t="shared" si="50"/>
        <v>0</v>
      </c>
    </row>
    <row r="174" spans="27:49">
      <c r="AA174">
        <v>67</v>
      </c>
      <c r="AB174" s="270" t="s">
        <v>269</v>
      </c>
      <c r="AC174">
        <f t="shared" si="50"/>
        <v>0</v>
      </c>
    </row>
    <row r="175" spans="27:49">
      <c r="AA175">
        <v>68</v>
      </c>
      <c r="AB175" s="270" t="s">
        <v>270</v>
      </c>
      <c r="AC175">
        <f t="shared" ref="AC175:AC183" si="51">E79</f>
        <v>0</v>
      </c>
    </row>
    <row r="176" spans="27:49">
      <c r="AA176">
        <v>69</v>
      </c>
      <c r="AB176" s="270" t="s">
        <v>271</v>
      </c>
      <c r="AC176">
        <f t="shared" si="51"/>
        <v>0</v>
      </c>
    </row>
    <row r="177" spans="27:29">
      <c r="AA177">
        <v>70</v>
      </c>
      <c r="AB177" s="270" t="s">
        <v>272</v>
      </c>
      <c r="AC177" t="str">
        <f t="shared" si="51"/>
        <v>○</v>
      </c>
    </row>
    <row r="178" spans="27:29">
      <c r="AA178">
        <v>71</v>
      </c>
      <c r="AB178" s="270" t="s">
        <v>273</v>
      </c>
      <c r="AC178">
        <f t="shared" si="51"/>
        <v>0</v>
      </c>
    </row>
    <row r="179" spans="27:29">
      <c r="AA179">
        <v>72</v>
      </c>
      <c r="AB179" s="270" t="s">
        <v>274</v>
      </c>
      <c r="AC179">
        <f t="shared" si="51"/>
        <v>0</v>
      </c>
    </row>
    <row r="180" spans="27:29">
      <c r="AA180">
        <v>73</v>
      </c>
      <c r="AB180" s="270" t="s">
        <v>275</v>
      </c>
      <c r="AC180" t="str">
        <f t="shared" si="51"/>
        <v>○</v>
      </c>
    </row>
    <row r="181" spans="27:29">
      <c r="AA181">
        <v>74</v>
      </c>
      <c r="AB181" s="270" t="s">
        <v>276</v>
      </c>
      <c r="AC181">
        <f t="shared" si="51"/>
        <v>0</v>
      </c>
    </row>
    <row r="182" spans="27:29">
      <c r="AA182">
        <v>75</v>
      </c>
      <c r="AB182" s="270" t="s">
        <v>277</v>
      </c>
      <c r="AC182">
        <f t="shared" si="51"/>
        <v>0</v>
      </c>
    </row>
    <row r="183" spans="27:29">
      <c r="AA183">
        <v>76</v>
      </c>
      <c r="AB183" s="270" t="s">
        <v>278</v>
      </c>
      <c r="AC183" t="str">
        <f t="shared" si="51"/>
        <v>○</v>
      </c>
    </row>
    <row r="184" spans="27:29">
      <c r="AA184">
        <v>77</v>
      </c>
      <c r="AB184" s="270" t="s">
        <v>279</v>
      </c>
      <c r="AC184">
        <f t="shared" ref="AC184:AC192" si="52">F79</f>
        <v>0</v>
      </c>
    </row>
    <row r="185" spans="27:29">
      <c r="AA185">
        <v>78</v>
      </c>
      <c r="AB185" s="270" t="s">
        <v>280</v>
      </c>
      <c r="AC185" t="str">
        <f t="shared" si="52"/>
        <v>○</v>
      </c>
    </row>
    <row r="186" spans="27:29">
      <c r="AA186">
        <v>79</v>
      </c>
      <c r="AB186" s="270" t="s">
        <v>281</v>
      </c>
      <c r="AC186">
        <f t="shared" si="52"/>
        <v>0</v>
      </c>
    </row>
    <row r="187" spans="27:29">
      <c r="AA187">
        <v>80</v>
      </c>
      <c r="AB187" s="270" t="s">
        <v>282</v>
      </c>
      <c r="AC187">
        <f t="shared" si="52"/>
        <v>0</v>
      </c>
    </row>
    <row r="188" spans="27:29">
      <c r="AA188">
        <v>81</v>
      </c>
      <c r="AB188" s="270" t="s">
        <v>283</v>
      </c>
      <c r="AC188" t="str">
        <f t="shared" si="52"/>
        <v>○</v>
      </c>
    </row>
    <row r="189" spans="27:29">
      <c r="AA189">
        <v>82</v>
      </c>
      <c r="AB189" s="270" t="s">
        <v>284</v>
      </c>
      <c r="AC189">
        <f t="shared" si="52"/>
        <v>0</v>
      </c>
    </row>
    <row r="190" spans="27:29">
      <c r="AA190">
        <v>83</v>
      </c>
      <c r="AB190" s="270" t="s">
        <v>285</v>
      </c>
      <c r="AC190">
        <f t="shared" si="52"/>
        <v>0</v>
      </c>
    </row>
    <row r="191" spans="27:29">
      <c r="AA191">
        <v>84</v>
      </c>
      <c r="AB191" s="270" t="s">
        <v>286</v>
      </c>
      <c r="AC191" t="str">
        <f t="shared" si="52"/>
        <v>○</v>
      </c>
    </row>
    <row r="192" spans="27:29">
      <c r="AA192">
        <v>85</v>
      </c>
      <c r="AB192" s="270" t="s">
        <v>287</v>
      </c>
      <c r="AC192">
        <f t="shared" si="52"/>
        <v>0</v>
      </c>
    </row>
    <row r="193" spans="27:29">
      <c r="AA193">
        <v>86</v>
      </c>
      <c r="AB193" s="270" t="s">
        <v>288</v>
      </c>
      <c r="AC193">
        <f t="shared" ref="AC193:AC201" si="53">G79</f>
        <v>0</v>
      </c>
    </row>
    <row r="194" spans="27:29">
      <c r="AA194">
        <v>87</v>
      </c>
      <c r="AB194" s="270" t="s">
        <v>289</v>
      </c>
      <c r="AC194" t="str">
        <f t="shared" si="53"/>
        <v>○</v>
      </c>
    </row>
    <row r="195" spans="27:29">
      <c r="AA195">
        <v>88</v>
      </c>
      <c r="AB195" s="270" t="s">
        <v>290</v>
      </c>
      <c r="AC195">
        <f t="shared" si="53"/>
        <v>0</v>
      </c>
    </row>
    <row r="196" spans="27:29">
      <c r="AA196">
        <v>89</v>
      </c>
      <c r="AB196" s="270" t="s">
        <v>291</v>
      </c>
      <c r="AC196">
        <f t="shared" si="53"/>
        <v>0</v>
      </c>
    </row>
    <row r="197" spans="27:29">
      <c r="AA197">
        <v>90</v>
      </c>
      <c r="AB197" s="270" t="s">
        <v>292</v>
      </c>
      <c r="AC197" t="str">
        <f t="shared" si="53"/>
        <v>○</v>
      </c>
    </row>
    <row r="198" spans="27:29">
      <c r="AA198">
        <v>91</v>
      </c>
      <c r="AB198" s="270" t="s">
        <v>293</v>
      </c>
      <c r="AC198">
        <f t="shared" si="53"/>
        <v>0</v>
      </c>
    </row>
    <row r="199" spans="27:29">
      <c r="AA199">
        <v>92</v>
      </c>
      <c r="AB199" s="270" t="s">
        <v>294</v>
      </c>
      <c r="AC199">
        <f t="shared" si="53"/>
        <v>0</v>
      </c>
    </row>
    <row r="200" spans="27:29">
      <c r="AA200">
        <v>93</v>
      </c>
      <c r="AB200" s="270" t="s">
        <v>295</v>
      </c>
      <c r="AC200" t="str">
        <f t="shared" si="53"/>
        <v>○</v>
      </c>
    </row>
    <row r="201" spans="27:29">
      <c r="AA201">
        <v>94</v>
      </c>
      <c r="AB201" s="270" t="s">
        <v>296</v>
      </c>
      <c r="AC201">
        <f t="shared" si="53"/>
        <v>0</v>
      </c>
    </row>
    <row r="202" spans="27:29">
      <c r="AA202">
        <v>95</v>
      </c>
      <c r="AB202" s="270" t="s">
        <v>297</v>
      </c>
      <c r="AC202">
        <f t="shared" ref="AC202:AC210" si="54">H79</f>
        <v>0</v>
      </c>
    </row>
    <row r="203" spans="27:29">
      <c r="AA203">
        <v>96</v>
      </c>
      <c r="AB203" s="270" t="s">
        <v>298</v>
      </c>
      <c r="AC203">
        <f t="shared" si="54"/>
        <v>0</v>
      </c>
    </row>
    <row r="204" spans="27:29">
      <c r="AA204">
        <v>97</v>
      </c>
      <c r="AB204" s="270" t="s">
        <v>299</v>
      </c>
      <c r="AC204" t="str">
        <f t="shared" si="54"/>
        <v>○</v>
      </c>
    </row>
    <row r="205" spans="27:29">
      <c r="AA205">
        <v>98</v>
      </c>
      <c r="AB205" s="270" t="s">
        <v>300</v>
      </c>
      <c r="AC205">
        <f t="shared" si="54"/>
        <v>0</v>
      </c>
    </row>
    <row r="206" spans="27:29">
      <c r="AA206">
        <v>99</v>
      </c>
      <c r="AB206" s="270" t="s">
        <v>301</v>
      </c>
      <c r="AC206">
        <f t="shared" si="54"/>
        <v>0</v>
      </c>
    </row>
    <row r="207" spans="27:29">
      <c r="AA207">
        <v>100</v>
      </c>
      <c r="AB207" s="270" t="s">
        <v>302</v>
      </c>
      <c r="AC207" t="str">
        <f t="shared" si="54"/>
        <v>○</v>
      </c>
    </row>
    <row r="208" spans="27:29">
      <c r="AA208">
        <v>101</v>
      </c>
      <c r="AB208" s="270" t="s">
        <v>303</v>
      </c>
      <c r="AC208">
        <f t="shared" si="54"/>
        <v>0</v>
      </c>
    </row>
    <row r="209" spans="27:29">
      <c r="AA209">
        <v>102</v>
      </c>
      <c r="AB209" s="270" t="s">
        <v>304</v>
      </c>
      <c r="AC209">
        <f t="shared" si="54"/>
        <v>0</v>
      </c>
    </row>
    <row r="210" spans="27:29">
      <c r="AA210">
        <v>103</v>
      </c>
      <c r="AB210" s="270" t="s">
        <v>305</v>
      </c>
      <c r="AC210" t="str">
        <f t="shared" si="54"/>
        <v>○</v>
      </c>
    </row>
    <row r="211" spans="27:29">
      <c r="AA211">
        <v>104</v>
      </c>
      <c r="AB211" s="270" t="s">
        <v>306</v>
      </c>
      <c r="AC211">
        <f t="shared" ref="AC211:AC219" si="55">I79</f>
        <v>0</v>
      </c>
    </row>
    <row r="212" spans="27:29">
      <c r="AA212">
        <v>105</v>
      </c>
      <c r="AB212" s="270" t="s">
        <v>307</v>
      </c>
      <c r="AC212" t="str">
        <f t="shared" si="55"/>
        <v>○</v>
      </c>
    </row>
    <row r="213" spans="27:29">
      <c r="AA213">
        <v>106</v>
      </c>
      <c r="AB213" s="270" t="s">
        <v>308</v>
      </c>
      <c r="AC213">
        <f t="shared" si="55"/>
        <v>0</v>
      </c>
    </row>
    <row r="214" spans="27:29">
      <c r="AA214">
        <v>107</v>
      </c>
      <c r="AB214" s="270" t="s">
        <v>309</v>
      </c>
      <c r="AC214">
        <f t="shared" si="55"/>
        <v>0</v>
      </c>
    </row>
    <row r="215" spans="27:29">
      <c r="AA215">
        <v>108</v>
      </c>
      <c r="AB215" s="270" t="s">
        <v>310</v>
      </c>
      <c r="AC215" t="str">
        <f t="shared" si="55"/>
        <v>○</v>
      </c>
    </row>
    <row r="216" spans="27:29">
      <c r="AA216">
        <v>109</v>
      </c>
      <c r="AB216" s="270" t="s">
        <v>311</v>
      </c>
      <c r="AC216">
        <f t="shared" si="55"/>
        <v>0</v>
      </c>
    </row>
    <row r="217" spans="27:29">
      <c r="AA217">
        <v>110</v>
      </c>
      <c r="AB217" s="270" t="s">
        <v>312</v>
      </c>
      <c r="AC217">
        <f t="shared" si="55"/>
        <v>0</v>
      </c>
    </row>
    <row r="218" spans="27:29">
      <c r="AA218">
        <v>111</v>
      </c>
      <c r="AB218" s="270" t="s">
        <v>313</v>
      </c>
      <c r="AC218" t="str">
        <f t="shared" si="55"/>
        <v>○</v>
      </c>
    </row>
    <row r="219" spans="27:29">
      <c r="AA219">
        <v>112</v>
      </c>
      <c r="AB219" s="270" t="s">
        <v>314</v>
      </c>
      <c r="AC219">
        <f t="shared" si="55"/>
        <v>0</v>
      </c>
    </row>
    <row r="220" spans="27:29">
      <c r="AA220">
        <v>113</v>
      </c>
      <c r="AB220" s="270" t="s">
        <v>315</v>
      </c>
      <c r="AC220">
        <f t="shared" ref="AC220:AC228" si="56">J79</f>
        <v>0</v>
      </c>
    </row>
    <row r="221" spans="27:29">
      <c r="AA221">
        <v>114</v>
      </c>
      <c r="AB221" s="270" t="s">
        <v>316</v>
      </c>
      <c r="AC221" t="str">
        <f t="shared" si="56"/>
        <v>○</v>
      </c>
    </row>
    <row r="222" spans="27:29">
      <c r="AA222">
        <v>115</v>
      </c>
      <c r="AB222" s="270" t="s">
        <v>317</v>
      </c>
      <c r="AC222">
        <f t="shared" si="56"/>
        <v>0</v>
      </c>
    </row>
    <row r="223" spans="27:29">
      <c r="AA223">
        <v>116</v>
      </c>
      <c r="AB223" s="270" t="s">
        <v>318</v>
      </c>
      <c r="AC223">
        <f t="shared" si="56"/>
        <v>0</v>
      </c>
    </row>
    <row r="224" spans="27:29">
      <c r="AA224">
        <v>117</v>
      </c>
      <c r="AB224" s="270" t="s">
        <v>319</v>
      </c>
      <c r="AC224" t="str">
        <f t="shared" si="56"/>
        <v>○</v>
      </c>
    </row>
    <row r="225" spans="27:29">
      <c r="AA225">
        <v>118</v>
      </c>
      <c r="AB225" s="270" t="s">
        <v>320</v>
      </c>
      <c r="AC225">
        <f t="shared" si="56"/>
        <v>0</v>
      </c>
    </row>
    <row r="226" spans="27:29">
      <c r="AA226">
        <v>119</v>
      </c>
      <c r="AB226" s="270" t="s">
        <v>321</v>
      </c>
      <c r="AC226">
        <f t="shared" si="56"/>
        <v>0</v>
      </c>
    </row>
    <row r="227" spans="27:29">
      <c r="AA227">
        <v>120</v>
      </c>
      <c r="AB227" s="270" t="s">
        <v>322</v>
      </c>
      <c r="AC227" t="str">
        <f t="shared" si="56"/>
        <v>○</v>
      </c>
    </row>
    <row r="228" spans="27:29">
      <c r="AA228">
        <v>121</v>
      </c>
      <c r="AB228" s="270" t="s">
        <v>323</v>
      </c>
      <c r="AC228">
        <f t="shared" si="56"/>
        <v>0</v>
      </c>
    </row>
    <row r="229" spans="27:29">
      <c r="AA229">
        <v>122</v>
      </c>
      <c r="AB229" s="270" t="s">
        <v>324</v>
      </c>
      <c r="AC229" t="str">
        <f t="shared" ref="AC229:AC237" si="57">K79</f>
        <v>○</v>
      </c>
    </row>
    <row r="230" spans="27:29">
      <c r="AA230">
        <v>123</v>
      </c>
      <c r="AB230" s="270" t="s">
        <v>325</v>
      </c>
      <c r="AC230">
        <f t="shared" si="57"/>
        <v>0</v>
      </c>
    </row>
    <row r="231" spans="27:29">
      <c r="AA231">
        <v>124</v>
      </c>
      <c r="AB231" s="270" t="s">
        <v>326</v>
      </c>
      <c r="AC231">
        <f t="shared" si="57"/>
        <v>0</v>
      </c>
    </row>
    <row r="232" spans="27:29">
      <c r="AA232">
        <v>125</v>
      </c>
      <c r="AB232" s="270" t="s">
        <v>327</v>
      </c>
      <c r="AC232" t="str">
        <f t="shared" si="57"/>
        <v>○</v>
      </c>
    </row>
    <row r="233" spans="27:29">
      <c r="AA233">
        <v>126</v>
      </c>
      <c r="AB233" s="270" t="s">
        <v>328</v>
      </c>
      <c r="AC233">
        <f t="shared" si="57"/>
        <v>0</v>
      </c>
    </row>
    <row r="234" spans="27:29">
      <c r="AA234">
        <v>127</v>
      </c>
      <c r="AB234" s="270" t="s">
        <v>329</v>
      </c>
      <c r="AC234">
        <f t="shared" si="57"/>
        <v>0</v>
      </c>
    </row>
    <row r="235" spans="27:29">
      <c r="AA235">
        <v>128</v>
      </c>
      <c r="AB235" s="270" t="s">
        <v>330</v>
      </c>
      <c r="AC235" t="str">
        <f t="shared" si="57"/>
        <v>○</v>
      </c>
    </row>
    <row r="236" spans="27:29">
      <c r="AA236">
        <v>129</v>
      </c>
      <c r="AB236" s="270" t="s">
        <v>331</v>
      </c>
      <c r="AC236">
        <f t="shared" si="57"/>
        <v>0</v>
      </c>
    </row>
    <row r="237" spans="27:29">
      <c r="AA237">
        <v>130</v>
      </c>
      <c r="AB237" s="270" t="s">
        <v>332</v>
      </c>
      <c r="AC237">
        <f t="shared" si="57"/>
        <v>0</v>
      </c>
    </row>
    <row r="238" spans="27:29">
      <c r="AA238">
        <v>131</v>
      </c>
      <c r="AB238" s="270" t="s">
        <v>333</v>
      </c>
      <c r="AC238">
        <f t="shared" ref="AC238:AC246" si="58">L79</f>
        <v>0</v>
      </c>
    </row>
    <row r="239" spans="27:29">
      <c r="AA239">
        <v>132</v>
      </c>
      <c r="AB239" s="270" t="s">
        <v>334</v>
      </c>
      <c r="AC239">
        <f t="shared" si="58"/>
        <v>0</v>
      </c>
    </row>
    <row r="240" spans="27:29">
      <c r="AA240">
        <v>133</v>
      </c>
      <c r="AB240" s="270" t="s">
        <v>335</v>
      </c>
      <c r="AC240">
        <f t="shared" si="58"/>
        <v>0</v>
      </c>
    </row>
    <row r="241" spans="27:29">
      <c r="AA241">
        <v>134</v>
      </c>
      <c r="AB241" s="270" t="s">
        <v>336</v>
      </c>
      <c r="AC241">
        <f t="shared" si="58"/>
        <v>0</v>
      </c>
    </row>
    <row r="242" spans="27:29">
      <c r="AA242">
        <v>135</v>
      </c>
      <c r="AB242" s="270" t="s">
        <v>337</v>
      </c>
      <c r="AC242">
        <f t="shared" si="58"/>
        <v>0</v>
      </c>
    </row>
    <row r="243" spans="27:29">
      <c r="AA243">
        <v>136</v>
      </c>
      <c r="AB243" s="270" t="s">
        <v>338</v>
      </c>
      <c r="AC243">
        <f t="shared" si="58"/>
        <v>0</v>
      </c>
    </row>
    <row r="244" spans="27:29">
      <c r="AA244">
        <v>137</v>
      </c>
      <c r="AB244" s="270" t="s">
        <v>339</v>
      </c>
      <c r="AC244">
        <f t="shared" si="58"/>
        <v>0</v>
      </c>
    </row>
    <row r="245" spans="27:29">
      <c r="AA245">
        <v>138</v>
      </c>
      <c r="AB245" s="270" t="s">
        <v>340</v>
      </c>
      <c r="AC245">
        <f t="shared" si="58"/>
        <v>0</v>
      </c>
    </row>
    <row r="246" spans="27:29">
      <c r="AA246">
        <v>139</v>
      </c>
      <c r="AB246" s="270" t="s">
        <v>341</v>
      </c>
      <c r="AC246">
        <f t="shared" si="58"/>
        <v>0</v>
      </c>
    </row>
    <row r="247" spans="27:29">
      <c r="AA247">
        <v>140</v>
      </c>
      <c r="AB247" s="270" t="s">
        <v>342</v>
      </c>
      <c r="AC247">
        <f t="shared" ref="AC247:AC255" si="59">M79</f>
        <v>0</v>
      </c>
    </row>
    <row r="248" spans="27:29">
      <c r="AA248">
        <v>141</v>
      </c>
      <c r="AB248" s="270" t="s">
        <v>343</v>
      </c>
      <c r="AC248">
        <f t="shared" si="59"/>
        <v>0</v>
      </c>
    </row>
    <row r="249" spans="27:29">
      <c r="AA249">
        <v>142</v>
      </c>
      <c r="AB249" s="270" t="s">
        <v>344</v>
      </c>
      <c r="AC249">
        <f t="shared" si="59"/>
        <v>0</v>
      </c>
    </row>
    <row r="250" spans="27:29">
      <c r="AA250">
        <v>143</v>
      </c>
      <c r="AB250" s="270" t="s">
        <v>345</v>
      </c>
      <c r="AC250">
        <f t="shared" si="59"/>
        <v>0</v>
      </c>
    </row>
    <row r="251" spans="27:29">
      <c r="AA251">
        <v>144</v>
      </c>
      <c r="AB251" s="270" t="s">
        <v>346</v>
      </c>
      <c r="AC251">
        <f t="shared" si="59"/>
        <v>0</v>
      </c>
    </row>
    <row r="252" spans="27:29">
      <c r="AA252">
        <v>145</v>
      </c>
      <c r="AB252" s="270" t="s">
        <v>347</v>
      </c>
      <c r="AC252">
        <f t="shared" si="59"/>
        <v>0</v>
      </c>
    </row>
    <row r="253" spans="27:29">
      <c r="AA253">
        <v>146</v>
      </c>
      <c r="AB253" s="270" t="s">
        <v>348</v>
      </c>
      <c r="AC253">
        <f t="shared" si="59"/>
        <v>0</v>
      </c>
    </row>
    <row r="254" spans="27:29">
      <c r="AA254">
        <v>147</v>
      </c>
      <c r="AB254" s="270" t="s">
        <v>349</v>
      </c>
      <c r="AC254">
        <f t="shared" si="59"/>
        <v>0</v>
      </c>
    </row>
    <row r="255" spans="27:29">
      <c r="AA255">
        <v>148</v>
      </c>
      <c r="AB255" s="270" t="s">
        <v>350</v>
      </c>
      <c r="AC255">
        <f t="shared" si="59"/>
        <v>0</v>
      </c>
    </row>
    <row r="256" spans="27:29">
      <c r="AA256">
        <v>149</v>
      </c>
      <c r="AB256" s="270" t="s">
        <v>351</v>
      </c>
      <c r="AC256">
        <f t="shared" ref="AC256:AC264" si="60">N79</f>
        <v>0</v>
      </c>
    </row>
    <row r="257" spans="27:29">
      <c r="AA257">
        <v>150</v>
      </c>
      <c r="AB257" s="270" t="s">
        <v>352</v>
      </c>
      <c r="AC257">
        <f t="shared" si="60"/>
        <v>0</v>
      </c>
    </row>
    <row r="258" spans="27:29">
      <c r="AA258">
        <v>151</v>
      </c>
      <c r="AB258" s="270" t="s">
        <v>353</v>
      </c>
      <c r="AC258">
        <f t="shared" si="60"/>
        <v>0</v>
      </c>
    </row>
    <row r="259" spans="27:29">
      <c r="AA259">
        <v>152</v>
      </c>
      <c r="AB259" s="270" t="s">
        <v>354</v>
      </c>
      <c r="AC259">
        <f t="shared" si="60"/>
        <v>0</v>
      </c>
    </row>
    <row r="260" spans="27:29">
      <c r="AA260">
        <v>153</v>
      </c>
      <c r="AB260" s="270" t="s">
        <v>355</v>
      </c>
      <c r="AC260">
        <f t="shared" si="60"/>
        <v>0</v>
      </c>
    </row>
    <row r="261" spans="27:29">
      <c r="AA261">
        <v>154</v>
      </c>
      <c r="AB261" s="270" t="s">
        <v>356</v>
      </c>
      <c r="AC261">
        <f t="shared" si="60"/>
        <v>0</v>
      </c>
    </row>
    <row r="262" spans="27:29">
      <c r="AA262">
        <v>155</v>
      </c>
      <c r="AB262" s="270" t="s">
        <v>357</v>
      </c>
      <c r="AC262">
        <f t="shared" si="60"/>
        <v>0</v>
      </c>
    </row>
    <row r="263" spans="27:29">
      <c r="AA263">
        <v>156</v>
      </c>
      <c r="AB263" s="270" t="s">
        <v>358</v>
      </c>
      <c r="AC263">
        <f t="shared" si="60"/>
        <v>0</v>
      </c>
    </row>
    <row r="264" spans="27:29">
      <c r="AA264">
        <v>157</v>
      </c>
      <c r="AB264" s="270" t="s">
        <v>359</v>
      </c>
      <c r="AC264">
        <f t="shared" si="60"/>
        <v>0</v>
      </c>
    </row>
    <row r="265" spans="27:29">
      <c r="AA265">
        <v>158</v>
      </c>
      <c r="AB265" s="270" t="s">
        <v>360</v>
      </c>
      <c r="AC265">
        <f t="shared" ref="AC265:AC273" si="61">O79</f>
        <v>0</v>
      </c>
    </row>
    <row r="266" spans="27:29">
      <c r="AA266">
        <v>159</v>
      </c>
      <c r="AB266" s="270" t="s">
        <v>361</v>
      </c>
      <c r="AC266">
        <f t="shared" si="61"/>
        <v>0</v>
      </c>
    </row>
    <row r="267" spans="27:29">
      <c r="AA267">
        <v>160</v>
      </c>
      <c r="AB267" s="270" t="s">
        <v>362</v>
      </c>
      <c r="AC267">
        <f t="shared" si="61"/>
        <v>0</v>
      </c>
    </row>
    <row r="268" spans="27:29">
      <c r="AA268">
        <v>161</v>
      </c>
      <c r="AB268" s="270" t="s">
        <v>363</v>
      </c>
      <c r="AC268">
        <f t="shared" si="61"/>
        <v>0</v>
      </c>
    </row>
    <row r="269" spans="27:29">
      <c r="AA269">
        <v>162</v>
      </c>
      <c r="AB269" s="270" t="s">
        <v>364</v>
      </c>
      <c r="AC269">
        <f t="shared" si="61"/>
        <v>0</v>
      </c>
    </row>
    <row r="270" spans="27:29">
      <c r="AA270">
        <v>163</v>
      </c>
      <c r="AB270" s="270" t="s">
        <v>365</v>
      </c>
      <c r="AC270">
        <f t="shared" si="61"/>
        <v>0</v>
      </c>
    </row>
    <row r="271" spans="27:29">
      <c r="AA271">
        <v>164</v>
      </c>
      <c r="AB271" s="270" t="s">
        <v>366</v>
      </c>
      <c r="AC271">
        <f t="shared" si="61"/>
        <v>0</v>
      </c>
    </row>
    <row r="272" spans="27:29">
      <c r="AA272">
        <v>165</v>
      </c>
      <c r="AB272" s="270" t="s">
        <v>367</v>
      </c>
      <c r="AC272">
        <f t="shared" si="61"/>
        <v>0</v>
      </c>
    </row>
    <row r="273" spans="27:29">
      <c r="AA273">
        <v>166</v>
      </c>
      <c r="AB273" s="270" t="s">
        <v>368</v>
      </c>
      <c r="AC273">
        <f t="shared" si="61"/>
        <v>0</v>
      </c>
    </row>
    <row r="274" spans="27:29">
      <c r="AA274">
        <v>167</v>
      </c>
      <c r="AB274" s="270" t="s">
        <v>369</v>
      </c>
      <c r="AC274">
        <f t="shared" ref="AC274:AC282" si="62">P79</f>
        <v>0</v>
      </c>
    </row>
    <row r="275" spans="27:29">
      <c r="AA275">
        <v>168</v>
      </c>
      <c r="AB275" s="270" t="s">
        <v>370</v>
      </c>
      <c r="AC275">
        <f t="shared" si="62"/>
        <v>0</v>
      </c>
    </row>
    <row r="276" spans="27:29">
      <c r="AA276">
        <v>169</v>
      </c>
      <c r="AB276" s="270" t="s">
        <v>371</v>
      </c>
      <c r="AC276">
        <f t="shared" si="62"/>
        <v>0</v>
      </c>
    </row>
    <row r="277" spans="27:29">
      <c r="AA277">
        <v>170</v>
      </c>
      <c r="AB277" s="270" t="s">
        <v>372</v>
      </c>
      <c r="AC277">
        <f t="shared" si="62"/>
        <v>0</v>
      </c>
    </row>
    <row r="278" spans="27:29">
      <c r="AA278">
        <v>171</v>
      </c>
      <c r="AB278" s="270" t="s">
        <v>373</v>
      </c>
      <c r="AC278">
        <f t="shared" si="62"/>
        <v>0</v>
      </c>
    </row>
    <row r="279" spans="27:29">
      <c r="AA279">
        <v>172</v>
      </c>
      <c r="AB279" s="270" t="s">
        <v>374</v>
      </c>
      <c r="AC279">
        <f t="shared" si="62"/>
        <v>0</v>
      </c>
    </row>
    <row r="280" spans="27:29">
      <c r="AA280">
        <v>173</v>
      </c>
      <c r="AB280" s="270" t="s">
        <v>375</v>
      </c>
      <c r="AC280">
        <f t="shared" si="62"/>
        <v>0</v>
      </c>
    </row>
    <row r="281" spans="27:29">
      <c r="AA281">
        <v>174</v>
      </c>
      <c r="AB281" s="270" t="s">
        <v>376</v>
      </c>
      <c r="AC281">
        <f t="shared" si="62"/>
        <v>0</v>
      </c>
    </row>
    <row r="282" spans="27:29">
      <c r="AA282">
        <v>175</v>
      </c>
      <c r="AB282" s="270" t="s">
        <v>377</v>
      </c>
      <c r="AC282">
        <f t="shared" si="62"/>
        <v>0</v>
      </c>
    </row>
    <row r="283" spans="27:29">
      <c r="AA283">
        <v>176</v>
      </c>
      <c r="AB283" s="270" t="s">
        <v>378</v>
      </c>
      <c r="AC283">
        <f t="shared" ref="AC283:AC291" si="63">Q79</f>
        <v>0</v>
      </c>
    </row>
    <row r="284" spans="27:29">
      <c r="AA284">
        <v>177</v>
      </c>
      <c r="AB284" s="270" t="s">
        <v>379</v>
      </c>
      <c r="AC284">
        <f t="shared" si="63"/>
        <v>0</v>
      </c>
    </row>
    <row r="285" spans="27:29">
      <c r="AA285">
        <v>178</v>
      </c>
      <c r="AB285" s="270" t="s">
        <v>380</v>
      </c>
      <c r="AC285">
        <f t="shared" si="63"/>
        <v>0</v>
      </c>
    </row>
    <row r="286" spans="27:29">
      <c r="AA286">
        <v>179</v>
      </c>
      <c r="AB286" s="270" t="s">
        <v>381</v>
      </c>
      <c r="AC286">
        <f t="shared" si="63"/>
        <v>0</v>
      </c>
    </row>
    <row r="287" spans="27:29">
      <c r="AA287">
        <v>180</v>
      </c>
      <c r="AB287" s="270" t="s">
        <v>382</v>
      </c>
      <c r="AC287">
        <f t="shared" si="63"/>
        <v>0</v>
      </c>
    </row>
    <row r="288" spans="27:29">
      <c r="AA288">
        <v>181</v>
      </c>
      <c r="AB288" s="270" t="s">
        <v>383</v>
      </c>
      <c r="AC288">
        <f t="shared" si="63"/>
        <v>0</v>
      </c>
    </row>
    <row r="289" spans="27:29">
      <c r="AA289">
        <v>182</v>
      </c>
      <c r="AB289" s="270" t="s">
        <v>384</v>
      </c>
      <c r="AC289">
        <f t="shared" si="63"/>
        <v>0</v>
      </c>
    </row>
    <row r="290" spans="27:29">
      <c r="AA290">
        <v>183</v>
      </c>
      <c r="AB290" s="270" t="s">
        <v>385</v>
      </c>
      <c r="AC290">
        <f t="shared" si="63"/>
        <v>0</v>
      </c>
    </row>
    <row r="291" spans="27:29">
      <c r="AA291">
        <v>184</v>
      </c>
      <c r="AB291" s="270" t="s">
        <v>386</v>
      </c>
      <c r="AC291">
        <f t="shared" si="63"/>
        <v>0</v>
      </c>
    </row>
    <row r="292" spans="27:29">
      <c r="AA292">
        <v>185</v>
      </c>
      <c r="AB292" s="267" t="s">
        <v>387</v>
      </c>
      <c r="AC292" t="str">
        <f>C90</f>
        <v>○</v>
      </c>
    </row>
    <row r="293" spans="27:29">
      <c r="AA293">
        <v>186</v>
      </c>
      <c r="AB293" s="270" t="s">
        <v>388</v>
      </c>
      <c r="AC293" t="str">
        <f>C91</f>
        <v>○</v>
      </c>
    </row>
    <row r="294" spans="27:29">
      <c r="AA294">
        <v>187</v>
      </c>
      <c r="AB294" s="270" t="s">
        <v>389</v>
      </c>
      <c r="AC294" t="str">
        <f>C92</f>
        <v>○</v>
      </c>
    </row>
    <row r="295" spans="27:29">
      <c r="AA295">
        <v>188</v>
      </c>
      <c r="AB295" s="270" t="s">
        <v>390</v>
      </c>
      <c r="AC295" t="str">
        <f>C93</f>
        <v>○</v>
      </c>
    </row>
    <row r="296" spans="27:29">
      <c r="AA296">
        <v>189</v>
      </c>
      <c r="AB296" s="270" t="s">
        <v>391</v>
      </c>
      <c r="AC296" t="str">
        <f>C94</f>
        <v>○</v>
      </c>
    </row>
    <row r="297" spans="27:29">
      <c r="AA297">
        <v>190</v>
      </c>
      <c r="AB297" s="267" t="s">
        <v>392</v>
      </c>
      <c r="AC297">
        <f>D90</f>
        <v>0</v>
      </c>
    </row>
    <row r="298" spans="27:29">
      <c r="AA298">
        <v>191</v>
      </c>
      <c r="AB298" s="270" t="s">
        <v>393</v>
      </c>
      <c r="AC298">
        <f>D91</f>
        <v>0</v>
      </c>
    </row>
    <row r="299" spans="27:29">
      <c r="AA299">
        <v>192</v>
      </c>
      <c r="AB299" s="270" t="s">
        <v>394</v>
      </c>
      <c r="AC299">
        <f>D92</f>
        <v>0</v>
      </c>
    </row>
    <row r="300" spans="27:29">
      <c r="AA300">
        <v>193</v>
      </c>
      <c r="AB300" s="270" t="s">
        <v>395</v>
      </c>
      <c r="AC300">
        <f>D93</f>
        <v>0</v>
      </c>
    </row>
    <row r="301" spans="27:29">
      <c r="AA301">
        <v>194</v>
      </c>
      <c r="AB301" s="270" t="s">
        <v>396</v>
      </c>
      <c r="AC301">
        <f>D94</f>
        <v>0</v>
      </c>
    </row>
    <row r="302" spans="27:29">
      <c r="AA302">
        <v>195</v>
      </c>
      <c r="AB302" s="267" t="s">
        <v>397</v>
      </c>
      <c r="AC302" t="str">
        <f>E90</f>
        <v>○</v>
      </c>
    </row>
    <row r="303" spans="27:29">
      <c r="AA303">
        <v>196</v>
      </c>
      <c r="AB303" s="270" t="s">
        <v>398</v>
      </c>
      <c r="AC303">
        <f>E91</f>
        <v>0</v>
      </c>
    </row>
    <row r="304" spans="27:29">
      <c r="AA304">
        <v>197</v>
      </c>
      <c r="AB304" s="270" t="s">
        <v>399</v>
      </c>
      <c r="AC304">
        <f>E92</f>
        <v>0</v>
      </c>
    </row>
    <row r="305" spans="27:29">
      <c r="AA305">
        <v>198</v>
      </c>
      <c r="AB305" s="270" t="s">
        <v>400</v>
      </c>
      <c r="AC305">
        <f>E93</f>
        <v>0</v>
      </c>
    </row>
    <row r="306" spans="27:29">
      <c r="AA306">
        <v>199</v>
      </c>
      <c r="AB306" s="270" t="s">
        <v>401</v>
      </c>
      <c r="AC306">
        <f>E94</f>
        <v>0</v>
      </c>
    </row>
    <row r="307" spans="27:29">
      <c r="AA307">
        <v>200</v>
      </c>
      <c r="AB307" s="267" t="s">
        <v>402</v>
      </c>
      <c r="AC307" t="str">
        <f>F90</f>
        <v>○</v>
      </c>
    </row>
    <row r="308" spans="27:29">
      <c r="AA308">
        <v>201</v>
      </c>
      <c r="AB308" s="270" t="s">
        <v>403</v>
      </c>
      <c r="AC308" t="str">
        <f>F91</f>
        <v>○</v>
      </c>
    </row>
    <row r="309" spans="27:29">
      <c r="AA309">
        <v>202</v>
      </c>
      <c r="AB309" s="270" t="s">
        <v>404</v>
      </c>
      <c r="AC309" t="str">
        <f>F92</f>
        <v>○</v>
      </c>
    </row>
    <row r="310" spans="27:29">
      <c r="AA310">
        <v>203</v>
      </c>
      <c r="AB310" s="270" t="s">
        <v>405</v>
      </c>
      <c r="AC310" t="str">
        <f>F93</f>
        <v>○</v>
      </c>
    </row>
    <row r="311" spans="27:29">
      <c r="AA311">
        <v>204</v>
      </c>
      <c r="AB311" s="270" t="s">
        <v>406</v>
      </c>
      <c r="AC311" t="str">
        <f>F94</f>
        <v>○</v>
      </c>
    </row>
    <row r="312" spans="27:29">
      <c r="AA312">
        <v>205</v>
      </c>
      <c r="AB312" s="267" t="s">
        <v>407</v>
      </c>
      <c r="AC312">
        <f>G90</f>
        <v>0</v>
      </c>
    </row>
    <row r="313" spans="27:29">
      <c r="AA313">
        <v>206</v>
      </c>
      <c r="AB313" s="270" t="s">
        <v>408</v>
      </c>
      <c r="AC313">
        <f>G91</f>
        <v>0</v>
      </c>
    </row>
    <row r="314" spans="27:29">
      <c r="AA314">
        <v>207</v>
      </c>
      <c r="AB314" s="270" t="s">
        <v>409</v>
      </c>
      <c r="AC314">
        <f>G92</f>
        <v>0</v>
      </c>
    </row>
    <row r="315" spans="27:29">
      <c r="AA315">
        <v>208</v>
      </c>
      <c r="AB315" s="270" t="s">
        <v>410</v>
      </c>
      <c r="AC315">
        <f>G93</f>
        <v>0</v>
      </c>
    </row>
    <row r="316" spans="27:29">
      <c r="AA316">
        <v>209</v>
      </c>
      <c r="AB316" s="270" t="s">
        <v>411</v>
      </c>
      <c r="AC316">
        <f>G94</f>
        <v>0</v>
      </c>
    </row>
    <row r="317" spans="27:29">
      <c r="AA317">
        <v>210</v>
      </c>
      <c r="AB317" s="267" t="s">
        <v>412</v>
      </c>
      <c r="AC317" t="str">
        <f>H90</f>
        <v>○</v>
      </c>
    </row>
    <row r="318" spans="27:29">
      <c r="AA318">
        <v>211</v>
      </c>
      <c r="AB318" s="270" t="s">
        <v>413</v>
      </c>
      <c r="AC318">
        <f>H91</f>
        <v>0</v>
      </c>
    </row>
    <row r="319" spans="27:29">
      <c r="AA319">
        <v>212</v>
      </c>
      <c r="AB319" s="270" t="s">
        <v>414</v>
      </c>
      <c r="AC319">
        <f>H92</f>
        <v>0</v>
      </c>
    </row>
    <row r="320" spans="27:29">
      <c r="AA320">
        <v>213</v>
      </c>
      <c r="AB320" s="270" t="s">
        <v>415</v>
      </c>
      <c r="AC320">
        <f>H93</f>
        <v>0</v>
      </c>
    </row>
    <row r="321" spans="27:29">
      <c r="AA321">
        <v>214</v>
      </c>
      <c r="AB321" s="270" t="s">
        <v>416</v>
      </c>
      <c r="AC321">
        <f>H94</f>
        <v>0</v>
      </c>
    </row>
    <row r="322" spans="27:29">
      <c r="AA322">
        <v>215</v>
      </c>
      <c r="AB322" s="267" t="s">
        <v>417</v>
      </c>
      <c r="AC322" t="str">
        <f>I90</f>
        <v>○</v>
      </c>
    </row>
    <row r="323" spans="27:29">
      <c r="AA323">
        <v>216</v>
      </c>
      <c r="AB323" s="270" t="s">
        <v>418</v>
      </c>
      <c r="AC323" t="str">
        <f>I91</f>
        <v>○</v>
      </c>
    </row>
    <row r="324" spans="27:29">
      <c r="AA324">
        <v>217</v>
      </c>
      <c r="AB324" s="270" t="s">
        <v>419</v>
      </c>
      <c r="AC324" t="str">
        <f>I92</f>
        <v>○</v>
      </c>
    </row>
    <row r="325" spans="27:29">
      <c r="AA325">
        <v>218</v>
      </c>
      <c r="AB325" s="270" t="s">
        <v>420</v>
      </c>
      <c r="AC325" t="str">
        <f>I93</f>
        <v>○</v>
      </c>
    </row>
    <row r="326" spans="27:29">
      <c r="AA326">
        <v>219</v>
      </c>
      <c r="AB326" s="270" t="s">
        <v>421</v>
      </c>
      <c r="AC326" t="str">
        <f>I94</f>
        <v>○</v>
      </c>
    </row>
    <row r="327" spans="27:29">
      <c r="AA327">
        <v>220</v>
      </c>
      <c r="AB327" s="267" t="s">
        <v>422</v>
      </c>
      <c r="AC327">
        <f>J90</f>
        <v>0</v>
      </c>
    </row>
    <row r="328" spans="27:29">
      <c r="AA328">
        <v>221</v>
      </c>
      <c r="AB328" s="270" t="s">
        <v>423</v>
      </c>
      <c r="AC328">
        <f>J91</f>
        <v>0</v>
      </c>
    </row>
    <row r="329" spans="27:29">
      <c r="AA329">
        <v>222</v>
      </c>
      <c r="AB329" s="270" t="s">
        <v>424</v>
      </c>
      <c r="AC329">
        <f>J92</f>
        <v>0</v>
      </c>
    </row>
    <row r="330" spans="27:29">
      <c r="AA330">
        <v>223</v>
      </c>
      <c r="AB330" s="270" t="s">
        <v>425</v>
      </c>
      <c r="AC330">
        <f>J93</f>
        <v>0</v>
      </c>
    </row>
    <row r="331" spans="27:29">
      <c r="AA331">
        <v>224</v>
      </c>
      <c r="AB331" s="270" t="s">
        <v>426</v>
      </c>
      <c r="AC331">
        <f>J94</f>
        <v>0</v>
      </c>
    </row>
    <row r="332" spans="27:29">
      <c r="AA332">
        <v>225</v>
      </c>
      <c r="AB332" s="267" t="s">
        <v>427</v>
      </c>
      <c r="AC332" t="str">
        <f>K90</f>
        <v>○</v>
      </c>
    </row>
    <row r="333" spans="27:29">
      <c r="AA333">
        <v>226</v>
      </c>
      <c r="AB333" s="270" t="s">
        <v>428</v>
      </c>
      <c r="AC333">
        <f>K91</f>
        <v>0</v>
      </c>
    </row>
    <row r="334" spans="27:29">
      <c r="AA334">
        <v>227</v>
      </c>
      <c r="AB334" s="270" t="s">
        <v>429</v>
      </c>
      <c r="AC334">
        <f>K92</f>
        <v>0</v>
      </c>
    </row>
    <row r="335" spans="27:29">
      <c r="AA335">
        <v>228</v>
      </c>
      <c r="AB335" s="270" t="s">
        <v>430</v>
      </c>
      <c r="AC335">
        <f>K93</f>
        <v>0</v>
      </c>
    </row>
    <row r="336" spans="27:29">
      <c r="AA336">
        <v>229</v>
      </c>
      <c r="AB336" s="270" t="s">
        <v>431</v>
      </c>
      <c r="AC336">
        <f>K94</f>
        <v>0</v>
      </c>
    </row>
    <row r="337" spans="27:29">
      <c r="AA337">
        <v>230</v>
      </c>
      <c r="AB337" s="267" t="s">
        <v>432</v>
      </c>
      <c r="AC337">
        <f>L90</f>
        <v>0</v>
      </c>
    </row>
    <row r="338" spans="27:29">
      <c r="AA338">
        <v>231</v>
      </c>
      <c r="AB338" s="270" t="s">
        <v>433</v>
      </c>
      <c r="AC338">
        <f>L91</f>
        <v>0</v>
      </c>
    </row>
    <row r="339" spans="27:29">
      <c r="AA339">
        <v>232</v>
      </c>
      <c r="AB339" s="270" t="s">
        <v>434</v>
      </c>
      <c r="AC339">
        <f>L92</f>
        <v>0</v>
      </c>
    </row>
    <row r="340" spans="27:29">
      <c r="AA340">
        <v>233</v>
      </c>
      <c r="AB340" s="270" t="s">
        <v>435</v>
      </c>
      <c r="AC340">
        <f>L93</f>
        <v>0</v>
      </c>
    </row>
    <row r="341" spans="27:29">
      <c r="AA341">
        <v>234</v>
      </c>
      <c r="AB341" s="270" t="s">
        <v>436</v>
      </c>
      <c r="AC341">
        <f>L94</f>
        <v>0</v>
      </c>
    </row>
  </sheetData>
  <sheetProtection algorithmName="SHA-512" hashValue="OwTQDoq+yuu9rYwDWU5ohK/Z+7OmlcUIi/5YIO4VPeXl2ldX8hB6+MJuKElicuOww9X+8UwNUcB6vUSw7FohEw==" saltValue="vBl2AAmyKzn3MQFkmWvY8g==" spinCount="100000" sheet="1" objects="1" scenarios="1"/>
  <mergeCells count="156">
    <mergeCell ref="M95:P95"/>
    <mergeCell ref="Q95:S95"/>
    <mergeCell ref="C94:D94"/>
    <mergeCell ref="F94:G94"/>
    <mergeCell ref="I94:J94"/>
    <mergeCell ref="L94:M94"/>
    <mergeCell ref="O94:P94"/>
    <mergeCell ref="R94:S94"/>
    <mergeCell ref="L92:M92"/>
    <mergeCell ref="O92:P92"/>
    <mergeCell ref="R92:S92"/>
    <mergeCell ref="C93:D93"/>
    <mergeCell ref="F93:G93"/>
    <mergeCell ref="I93:J93"/>
    <mergeCell ref="L93:M93"/>
    <mergeCell ref="O93:P93"/>
    <mergeCell ref="R93:S93"/>
    <mergeCell ref="AN90:AN94"/>
    <mergeCell ref="C91:D91"/>
    <mergeCell ref="F91:G91"/>
    <mergeCell ref="I91:J91"/>
    <mergeCell ref="L91:M91"/>
    <mergeCell ref="O91:P91"/>
    <mergeCell ref="R91:S91"/>
    <mergeCell ref="C92:D92"/>
    <mergeCell ref="F92:G92"/>
    <mergeCell ref="I92:J92"/>
    <mergeCell ref="A88:L88"/>
    <mergeCell ref="M88:P88"/>
    <mergeCell ref="Q88:S88"/>
    <mergeCell ref="A90:A94"/>
    <mergeCell ref="C90:D90"/>
    <mergeCell ref="F90:G90"/>
    <mergeCell ref="I90:J90"/>
    <mergeCell ref="L90:M90"/>
    <mergeCell ref="O90:P90"/>
    <mergeCell ref="R90:S90"/>
    <mergeCell ref="A82:A84"/>
    <mergeCell ref="R82:S84"/>
    <mergeCell ref="AN82:AN84"/>
    <mergeCell ref="A85:A87"/>
    <mergeCell ref="R85:S87"/>
    <mergeCell ref="AN85:AN87"/>
    <mergeCell ref="BB76:BD76"/>
    <mergeCell ref="A77:B78"/>
    <mergeCell ref="AN77:AO78"/>
    <mergeCell ref="A79:A81"/>
    <mergeCell ref="R79:S81"/>
    <mergeCell ref="AN79:AN81"/>
    <mergeCell ref="R76:S78"/>
    <mergeCell ref="AN76:AO76"/>
    <mergeCell ref="AP76:AR76"/>
    <mergeCell ref="AS76:AU76"/>
    <mergeCell ref="AV76:AX76"/>
    <mergeCell ref="AY76:BA76"/>
    <mergeCell ref="J75:L75"/>
    <mergeCell ref="M75:N75"/>
    <mergeCell ref="O75:Q75"/>
    <mergeCell ref="R75:S75"/>
    <mergeCell ref="A76:B76"/>
    <mergeCell ref="C76:E76"/>
    <mergeCell ref="F76:H76"/>
    <mergeCell ref="I76:K76"/>
    <mergeCell ref="L76:N76"/>
    <mergeCell ref="O76:Q76"/>
    <mergeCell ref="A69:B69"/>
    <mergeCell ref="B70:R70"/>
    <mergeCell ref="A74:B74"/>
    <mergeCell ref="C74:H74"/>
    <mergeCell ref="O74:Q74"/>
    <mergeCell ref="R74:S74"/>
    <mergeCell ref="A57:C57"/>
    <mergeCell ref="D57:E57"/>
    <mergeCell ref="A59:C59"/>
    <mergeCell ref="A63:C63"/>
    <mergeCell ref="A66:C67"/>
    <mergeCell ref="A68:C68"/>
    <mergeCell ref="E53:G53"/>
    <mergeCell ref="L53:N53"/>
    <mergeCell ref="O53:P53"/>
    <mergeCell ref="A56:C56"/>
    <mergeCell ref="D56:E56"/>
    <mergeCell ref="G56:H56"/>
    <mergeCell ref="A51:C51"/>
    <mergeCell ref="E51:G51"/>
    <mergeCell ref="N51:O51"/>
    <mergeCell ref="A52:C52"/>
    <mergeCell ref="E52:G52"/>
    <mergeCell ref="N52:O52"/>
    <mergeCell ref="A48:C48"/>
    <mergeCell ref="D48:E48"/>
    <mergeCell ref="H48:J48"/>
    <mergeCell ref="L48:M48"/>
    <mergeCell ref="P48:R48"/>
    <mergeCell ref="A50:C50"/>
    <mergeCell ref="E50:G50"/>
    <mergeCell ref="N50:O50"/>
    <mergeCell ref="A44:C44"/>
    <mergeCell ref="D44:R44"/>
    <mergeCell ref="A45:C45"/>
    <mergeCell ref="D45:R45"/>
    <mergeCell ref="A47:C47"/>
    <mergeCell ref="D47:E47"/>
    <mergeCell ref="H47:J47"/>
    <mergeCell ref="L47:M47"/>
    <mergeCell ref="P47:R47"/>
    <mergeCell ref="D40:R40"/>
    <mergeCell ref="A42:C42"/>
    <mergeCell ref="D42:F42"/>
    <mergeCell ref="H42:R42"/>
    <mergeCell ref="A43:C43"/>
    <mergeCell ref="D43:R43"/>
    <mergeCell ref="A38:C38"/>
    <mergeCell ref="D38:I38"/>
    <mergeCell ref="J38:L38"/>
    <mergeCell ref="M38:O38"/>
    <mergeCell ref="P38:R38"/>
    <mergeCell ref="A39:C39"/>
    <mergeCell ref="D39:H39"/>
    <mergeCell ref="J39:O39"/>
    <mergeCell ref="A35:C35"/>
    <mergeCell ref="D35:R35"/>
    <mergeCell ref="A36:C36"/>
    <mergeCell ref="D36:R36"/>
    <mergeCell ref="A37:C37"/>
    <mergeCell ref="D37:I37"/>
    <mergeCell ref="J37:L37"/>
    <mergeCell ref="M37:O37"/>
    <mergeCell ref="P37:R37"/>
    <mergeCell ref="M27:N27"/>
    <mergeCell ref="A33:C33"/>
    <mergeCell ref="D33:E33"/>
    <mergeCell ref="F33:G33"/>
    <mergeCell ref="H33:I33"/>
    <mergeCell ref="A34:C34"/>
    <mergeCell ref="D34:G34"/>
    <mergeCell ref="I34:L34"/>
    <mergeCell ref="N34:S34"/>
    <mergeCell ref="B18:R18"/>
    <mergeCell ref="B19:R19"/>
    <mergeCell ref="B20:R20"/>
    <mergeCell ref="B9:R9"/>
    <mergeCell ref="B10:R10"/>
    <mergeCell ref="B11:R11"/>
    <mergeCell ref="B12:R12"/>
    <mergeCell ref="B13:R13"/>
    <mergeCell ref="B14:R14"/>
    <mergeCell ref="B1:R1"/>
    <mergeCell ref="B2:R2"/>
    <mergeCell ref="B5:R5"/>
    <mergeCell ref="B6:R6"/>
    <mergeCell ref="B7:R7"/>
    <mergeCell ref="B8:R8"/>
    <mergeCell ref="B15:R15"/>
    <mergeCell ref="B16:R16"/>
    <mergeCell ref="B17:R17"/>
  </mergeCells>
  <phoneticPr fontId="1"/>
  <conditionalFormatting sqref="D50">
    <cfRule type="expression" dxfId="554" priority="271">
      <formula>$D$51="〇"</formula>
    </cfRule>
  </conditionalFormatting>
  <conditionalFormatting sqref="D51">
    <cfRule type="expression" dxfId="553" priority="272">
      <formula>$D$50="〇"</formula>
    </cfRule>
  </conditionalFormatting>
  <conditionalFormatting sqref="I79">
    <cfRule type="expression" dxfId="552" priority="269">
      <formula>I81="○"</formula>
    </cfRule>
    <cfRule type="expression" dxfId="551" priority="270">
      <formula>I80="○"</formula>
    </cfRule>
  </conditionalFormatting>
  <conditionalFormatting sqref="I80">
    <cfRule type="expression" dxfId="550" priority="267">
      <formula>I81="○"</formula>
    </cfRule>
    <cfRule type="expression" dxfId="549" priority="268">
      <formula>I79="○"</formula>
    </cfRule>
  </conditionalFormatting>
  <conditionalFormatting sqref="I81">
    <cfRule type="expression" dxfId="548" priority="265">
      <formula>I80="○"</formula>
    </cfRule>
    <cfRule type="expression" dxfId="547" priority="266">
      <formula>I79="○"</formula>
    </cfRule>
  </conditionalFormatting>
  <conditionalFormatting sqref="J79">
    <cfRule type="expression" dxfId="546" priority="263">
      <formula>J81="○"</formula>
    </cfRule>
    <cfRule type="expression" dxfId="545" priority="264">
      <formula>J80="○"</formula>
    </cfRule>
  </conditionalFormatting>
  <conditionalFormatting sqref="J80">
    <cfRule type="expression" dxfId="544" priority="261">
      <formula>J81="○"</formula>
    </cfRule>
    <cfRule type="expression" dxfId="543" priority="262">
      <formula>J79="○"</formula>
    </cfRule>
  </conditionalFormatting>
  <conditionalFormatting sqref="K79">
    <cfRule type="expression" dxfId="542" priority="259">
      <formula>K81="○"</formula>
    </cfRule>
    <cfRule type="expression" dxfId="541" priority="260">
      <formula>K80="○"</formula>
    </cfRule>
  </conditionalFormatting>
  <conditionalFormatting sqref="K80">
    <cfRule type="expression" dxfId="540" priority="257">
      <formula>K81="○"</formula>
    </cfRule>
    <cfRule type="expression" dxfId="539" priority="258">
      <formula>K79="○"</formula>
    </cfRule>
  </conditionalFormatting>
  <conditionalFormatting sqref="J81">
    <cfRule type="expression" dxfId="538" priority="255">
      <formula>J80="○"</formula>
    </cfRule>
    <cfRule type="expression" dxfId="537" priority="256">
      <formula>J79="○"</formula>
    </cfRule>
  </conditionalFormatting>
  <conditionalFormatting sqref="K81">
    <cfRule type="expression" dxfId="536" priority="253">
      <formula>K80="○"</formula>
    </cfRule>
    <cfRule type="expression" dxfId="535" priority="254">
      <formula>K79="○"</formula>
    </cfRule>
  </conditionalFormatting>
  <conditionalFormatting sqref="L79">
    <cfRule type="expression" dxfId="534" priority="251">
      <formula>L81="○"</formula>
    </cfRule>
    <cfRule type="expression" dxfId="533" priority="252">
      <formula>L80="○"</formula>
    </cfRule>
  </conditionalFormatting>
  <conditionalFormatting sqref="L80">
    <cfRule type="expression" dxfId="532" priority="249">
      <formula>L81="○"</formula>
    </cfRule>
    <cfRule type="expression" dxfId="531" priority="250">
      <formula>L79="○"</formula>
    </cfRule>
  </conditionalFormatting>
  <conditionalFormatting sqref="L81">
    <cfRule type="expression" dxfId="530" priority="247">
      <formula>L80="○"</formula>
    </cfRule>
    <cfRule type="expression" dxfId="529" priority="248">
      <formula>L79="○"</formula>
    </cfRule>
  </conditionalFormatting>
  <conditionalFormatting sqref="M79">
    <cfRule type="expression" dxfId="528" priority="245">
      <formula>M81="○"</formula>
    </cfRule>
    <cfRule type="expression" dxfId="527" priority="246">
      <formula>M80="○"</formula>
    </cfRule>
  </conditionalFormatting>
  <conditionalFormatting sqref="M80">
    <cfRule type="expression" dxfId="526" priority="243">
      <formula>M81="○"</formula>
    </cfRule>
    <cfRule type="expression" dxfId="525" priority="244">
      <formula>M79="○"</formula>
    </cfRule>
  </conditionalFormatting>
  <conditionalFormatting sqref="N79">
    <cfRule type="expression" dxfId="524" priority="241">
      <formula>N81="○"</formula>
    </cfRule>
    <cfRule type="expression" dxfId="523" priority="242">
      <formula>N80="○"</formula>
    </cfRule>
  </conditionalFormatting>
  <conditionalFormatting sqref="N80">
    <cfRule type="expression" dxfId="522" priority="239">
      <formula>N81="○"</formula>
    </cfRule>
    <cfRule type="expression" dxfId="521" priority="240">
      <formula>N79="○"</formula>
    </cfRule>
  </conditionalFormatting>
  <conditionalFormatting sqref="M81">
    <cfRule type="expression" dxfId="520" priority="237">
      <formula>M80="○"</formula>
    </cfRule>
    <cfRule type="expression" dxfId="519" priority="238">
      <formula>M79="○"</formula>
    </cfRule>
  </conditionalFormatting>
  <conditionalFormatting sqref="N81">
    <cfRule type="expression" dxfId="518" priority="235">
      <formula>N80="○"</formula>
    </cfRule>
    <cfRule type="expression" dxfId="517" priority="236">
      <formula>N79="○"</formula>
    </cfRule>
  </conditionalFormatting>
  <conditionalFormatting sqref="O79">
    <cfRule type="expression" dxfId="516" priority="233">
      <formula>O81="○"</formula>
    </cfRule>
    <cfRule type="expression" dxfId="515" priority="234">
      <formula>O80="○"</formula>
    </cfRule>
  </conditionalFormatting>
  <conditionalFormatting sqref="O80">
    <cfRule type="expression" dxfId="514" priority="231">
      <formula>O81="○"</formula>
    </cfRule>
    <cfRule type="expression" dxfId="513" priority="232">
      <formula>O79="○"</formula>
    </cfRule>
  </conditionalFormatting>
  <conditionalFormatting sqref="O81">
    <cfRule type="expression" dxfId="512" priority="229">
      <formula>O80="○"</formula>
    </cfRule>
    <cfRule type="expression" dxfId="511" priority="230">
      <formula>O79="○"</formula>
    </cfRule>
  </conditionalFormatting>
  <conditionalFormatting sqref="P79">
    <cfRule type="expression" dxfId="510" priority="227">
      <formula>P81="○"</formula>
    </cfRule>
    <cfRule type="expression" dxfId="509" priority="228">
      <formula>P80="○"</formula>
    </cfRule>
  </conditionalFormatting>
  <conditionalFormatting sqref="P80">
    <cfRule type="expression" dxfId="508" priority="225">
      <formula>P81="○"</formula>
    </cfRule>
    <cfRule type="expression" dxfId="507" priority="226">
      <formula>P79="○"</formula>
    </cfRule>
  </conditionalFormatting>
  <conditionalFormatting sqref="Q79">
    <cfRule type="expression" dxfId="506" priority="223">
      <formula>Q81="○"</formula>
    </cfRule>
    <cfRule type="expression" dxfId="505" priority="224">
      <formula>Q80="○"</formula>
    </cfRule>
  </conditionalFormatting>
  <conditionalFormatting sqref="Q80">
    <cfRule type="expression" dxfId="504" priority="221">
      <formula>Q81="○"</formula>
    </cfRule>
    <cfRule type="expression" dxfId="503" priority="222">
      <formula>Q79="○"</formula>
    </cfRule>
  </conditionalFormatting>
  <conditionalFormatting sqref="P81">
    <cfRule type="expression" dxfId="502" priority="219">
      <formula>P80="○"</formula>
    </cfRule>
    <cfRule type="expression" dxfId="501" priority="220">
      <formula>P79="○"</formula>
    </cfRule>
  </conditionalFormatting>
  <conditionalFormatting sqref="Q81">
    <cfRule type="expression" dxfId="500" priority="217">
      <formula>Q80="○"</formula>
    </cfRule>
    <cfRule type="expression" dxfId="499" priority="218">
      <formula>Q79="○"</formula>
    </cfRule>
  </conditionalFormatting>
  <conditionalFormatting sqref="C79">
    <cfRule type="expression" dxfId="498" priority="215">
      <formula>C81="○"</formula>
    </cfRule>
    <cfRule type="expression" dxfId="497" priority="216">
      <formula>C80="○"</formula>
    </cfRule>
  </conditionalFormatting>
  <conditionalFormatting sqref="C80">
    <cfRule type="expression" dxfId="496" priority="213">
      <formula>C81="○"</formula>
    </cfRule>
    <cfRule type="expression" dxfId="495" priority="214">
      <formula>C79="○"</formula>
    </cfRule>
  </conditionalFormatting>
  <conditionalFormatting sqref="C81">
    <cfRule type="expression" dxfId="494" priority="211">
      <formula>C80="○"</formula>
    </cfRule>
    <cfRule type="expression" dxfId="493" priority="212">
      <formula>C79="○"</formula>
    </cfRule>
  </conditionalFormatting>
  <conditionalFormatting sqref="D79">
    <cfRule type="expression" dxfId="492" priority="209">
      <formula>D81="○"</formula>
    </cfRule>
    <cfRule type="expression" dxfId="491" priority="210">
      <formula>D80="○"</formula>
    </cfRule>
  </conditionalFormatting>
  <conditionalFormatting sqref="D80">
    <cfRule type="expression" dxfId="490" priority="207">
      <formula>D81="○"</formula>
    </cfRule>
    <cfRule type="expression" dxfId="489" priority="208">
      <formula>D79="○"</formula>
    </cfRule>
  </conditionalFormatting>
  <conditionalFormatting sqref="E79">
    <cfRule type="expression" dxfId="488" priority="205">
      <formula>E81="○"</formula>
    </cfRule>
    <cfRule type="expression" dxfId="487" priority="206">
      <formula>E80="○"</formula>
    </cfRule>
  </conditionalFormatting>
  <conditionalFormatting sqref="E80">
    <cfRule type="expression" dxfId="486" priority="203">
      <formula>E81="○"</formula>
    </cfRule>
    <cfRule type="expression" dxfId="485" priority="204">
      <formula>E79="○"</formula>
    </cfRule>
  </conditionalFormatting>
  <conditionalFormatting sqref="D81">
    <cfRule type="expression" dxfId="484" priority="201">
      <formula>D80="○"</formula>
    </cfRule>
    <cfRule type="expression" dxfId="483" priority="202">
      <formula>D79="○"</formula>
    </cfRule>
  </conditionalFormatting>
  <conditionalFormatting sqref="E81">
    <cfRule type="expression" dxfId="482" priority="199">
      <formula>E80="○"</formula>
    </cfRule>
    <cfRule type="expression" dxfId="481" priority="200">
      <formula>E79="○"</formula>
    </cfRule>
  </conditionalFormatting>
  <conditionalFormatting sqref="F79">
    <cfRule type="expression" dxfId="480" priority="197">
      <formula>F81="○"</formula>
    </cfRule>
    <cfRule type="expression" dxfId="479" priority="198">
      <formula>F80="○"</formula>
    </cfRule>
  </conditionalFormatting>
  <conditionalFormatting sqref="F80">
    <cfRule type="expression" dxfId="478" priority="195">
      <formula>F81="○"</formula>
    </cfRule>
    <cfRule type="expression" dxfId="477" priority="196">
      <formula>F79="○"</formula>
    </cfRule>
  </conditionalFormatting>
  <conditionalFormatting sqref="F81">
    <cfRule type="expression" dxfId="476" priority="193">
      <formula>F80="○"</formula>
    </cfRule>
    <cfRule type="expression" dxfId="475" priority="194">
      <formula>F79="○"</formula>
    </cfRule>
  </conditionalFormatting>
  <conditionalFormatting sqref="G79">
    <cfRule type="expression" dxfId="474" priority="191">
      <formula>G81="○"</formula>
    </cfRule>
    <cfRule type="expression" dxfId="473" priority="192">
      <formula>G80="○"</formula>
    </cfRule>
  </conditionalFormatting>
  <conditionalFormatting sqref="G80">
    <cfRule type="expression" dxfId="472" priority="189">
      <formula>G81="○"</formula>
    </cfRule>
    <cfRule type="expression" dxfId="471" priority="190">
      <formula>G79="○"</formula>
    </cfRule>
  </conditionalFormatting>
  <conditionalFormatting sqref="H79">
    <cfRule type="expression" dxfId="470" priority="187">
      <formula>H81="○"</formula>
    </cfRule>
    <cfRule type="expression" dxfId="469" priority="188">
      <formula>H80="○"</formula>
    </cfRule>
  </conditionalFormatting>
  <conditionalFormatting sqref="H80">
    <cfRule type="expression" dxfId="468" priority="185">
      <formula>H81="○"</formula>
    </cfRule>
    <cfRule type="expression" dxfId="467" priority="186">
      <formula>H79="○"</formula>
    </cfRule>
  </conditionalFormatting>
  <conditionalFormatting sqref="G81">
    <cfRule type="expression" dxfId="466" priority="183">
      <formula>G80="○"</formula>
    </cfRule>
    <cfRule type="expression" dxfId="465" priority="184">
      <formula>G79="○"</formula>
    </cfRule>
  </conditionalFormatting>
  <conditionalFormatting sqref="H81">
    <cfRule type="expression" dxfId="464" priority="181">
      <formula>H80="○"</formula>
    </cfRule>
    <cfRule type="expression" dxfId="463" priority="182">
      <formula>H79="○"</formula>
    </cfRule>
  </conditionalFormatting>
  <conditionalFormatting sqref="I82">
    <cfRule type="expression" dxfId="462" priority="179">
      <formula>I84="○"</formula>
    </cfRule>
    <cfRule type="expression" dxfId="461" priority="180">
      <formula>I83="○"</formula>
    </cfRule>
  </conditionalFormatting>
  <conditionalFormatting sqref="I83">
    <cfRule type="expression" dxfId="460" priority="177">
      <formula>I84="○"</formula>
    </cfRule>
    <cfRule type="expression" dxfId="459" priority="178">
      <formula>I82="○"</formula>
    </cfRule>
  </conditionalFormatting>
  <conditionalFormatting sqref="I84">
    <cfRule type="expression" dxfId="458" priority="175">
      <formula>I83="○"</formula>
    </cfRule>
    <cfRule type="expression" dxfId="457" priority="176">
      <formula>I82="○"</formula>
    </cfRule>
  </conditionalFormatting>
  <conditionalFormatting sqref="J82">
    <cfRule type="expression" dxfId="456" priority="173">
      <formula>J84="○"</formula>
    </cfRule>
    <cfRule type="expression" dxfId="455" priority="174">
      <formula>J83="○"</formula>
    </cfRule>
  </conditionalFormatting>
  <conditionalFormatting sqref="J83">
    <cfRule type="expression" dxfId="454" priority="171">
      <formula>J84="○"</formula>
    </cfRule>
    <cfRule type="expression" dxfId="453" priority="172">
      <formula>J82="○"</formula>
    </cfRule>
  </conditionalFormatting>
  <conditionalFormatting sqref="K82">
    <cfRule type="expression" dxfId="452" priority="169">
      <formula>K84="○"</formula>
    </cfRule>
    <cfRule type="expression" dxfId="451" priority="170">
      <formula>K83="○"</formula>
    </cfRule>
  </conditionalFormatting>
  <conditionalFormatting sqref="K83">
    <cfRule type="expression" dxfId="450" priority="167">
      <formula>K84="○"</formula>
    </cfRule>
    <cfRule type="expression" dxfId="449" priority="168">
      <formula>K82="○"</formula>
    </cfRule>
  </conditionalFormatting>
  <conditionalFormatting sqref="J84">
    <cfRule type="expression" dxfId="448" priority="165">
      <formula>J83="○"</formula>
    </cfRule>
    <cfRule type="expression" dxfId="447" priority="166">
      <formula>J82="○"</formula>
    </cfRule>
  </conditionalFormatting>
  <conditionalFormatting sqref="K84">
    <cfRule type="expression" dxfId="446" priority="163">
      <formula>K83="○"</formula>
    </cfRule>
    <cfRule type="expression" dxfId="445" priority="164">
      <formula>K82="○"</formula>
    </cfRule>
  </conditionalFormatting>
  <conditionalFormatting sqref="L82">
    <cfRule type="expression" dxfId="444" priority="161">
      <formula>L84="○"</formula>
    </cfRule>
    <cfRule type="expression" dxfId="443" priority="162">
      <formula>L83="○"</formula>
    </cfRule>
  </conditionalFormatting>
  <conditionalFormatting sqref="L83">
    <cfRule type="expression" dxfId="442" priority="159">
      <formula>L84="○"</formula>
    </cfRule>
    <cfRule type="expression" dxfId="441" priority="160">
      <formula>L82="○"</formula>
    </cfRule>
  </conditionalFormatting>
  <conditionalFormatting sqref="L84">
    <cfRule type="expression" dxfId="440" priority="157">
      <formula>L83="○"</formula>
    </cfRule>
    <cfRule type="expression" dxfId="439" priority="158">
      <formula>L82="○"</formula>
    </cfRule>
  </conditionalFormatting>
  <conditionalFormatting sqref="M82">
    <cfRule type="expression" dxfId="438" priority="155">
      <formula>M84="○"</formula>
    </cfRule>
    <cfRule type="expression" dxfId="437" priority="156">
      <formula>M83="○"</formula>
    </cfRule>
  </conditionalFormatting>
  <conditionalFormatting sqref="M83">
    <cfRule type="expression" dxfId="436" priority="153">
      <formula>M84="○"</formula>
    </cfRule>
    <cfRule type="expression" dxfId="435" priority="154">
      <formula>M82="○"</formula>
    </cfRule>
  </conditionalFormatting>
  <conditionalFormatting sqref="N82">
    <cfRule type="expression" dxfId="434" priority="151">
      <formula>N84="○"</formula>
    </cfRule>
    <cfRule type="expression" dxfId="433" priority="152">
      <formula>N83="○"</formula>
    </cfRule>
  </conditionalFormatting>
  <conditionalFormatting sqref="N83">
    <cfRule type="expression" dxfId="432" priority="149">
      <formula>N84="○"</formula>
    </cfRule>
    <cfRule type="expression" dxfId="431" priority="150">
      <formula>N82="○"</formula>
    </cfRule>
  </conditionalFormatting>
  <conditionalFormatting sqref="M84">
    <cfRule type="expression" dxfId="430" priority="147">
      <formula>M83="○"</formula>
    </cfRule>
    <cfRule type="expression" dxfId="429" priority="148">
      <formula>M82="○"</formula>
    </cfRule>
  </conditionalFormatting>
  <conditionalFormatting sqref="N84">
    <cfRule type="expression" dxfId="428" priority="145">
      <formula>N83="○"</formula>
    </cfRule>
    <cfRule type="expression" dxfId="427" priority="146">
      <formula>N82="○"</formula>
    </cfRule>
  </conditionalFormatting>
  <conditionalFormatting sqref="O82">
    <cfRule type="expression" dxfId="426" priority="143">
      <formula>O84="○"</formula>
    </cfRule>
    <cfRule type="expression" dxfId="425" priority="144">
      <formula>O83="○"</formula>
    </cfRule>
  </conditionalFormatting>
  <conditionalFormatting sqref="O83">
    <cfRule type="expression" dxfId="424" priority="141">
      <formula>O84="○"</formula>
    </cfRule>
    <cfRule type="expression" dxfId="423" priority="142">
      <formula>O82="○"</formula>
    </cfRule>
  </conditionalFormatting>
  <conditionalFormatting sqref="O84">
    <cfRule type="expression" dxfId="422" priority="139">
      <formula>O83="○"</formula>
    </cfRule>
    <cfRule type="expression" dxfId="421" priority="140">
      <formula>O82="○"</formula>
    </cfRule>
  </conditionalFormatting>
  <conditionalFormatting sqref="P82">
    <cfRule type="expression" dxfId="420" priority="137">
      <formula>P84="○"</formula>
    </cfRule>
    <cfRule type="expression" dxfId="419" priority="138">
      <formula>P83="○"</formula>
    </cfRule>
  </conditionalFormatting>
  <conditionalFormatting sqref="P83">
    <cfRule type="expression" dxfId="418" priority="135">
      <formula>P84="○"</formula>
    </cfRule>
    <cfRule type="expression" dxfId="417" priority="136">
      <formula>P82="○"</formula>
    </cfRule>
  </conditionalFormatting>
  <conditionalFormatting sqref="Q82">
    <cfRule type="expression" dxfId="416" priority="133">
      <formula>Q84="○"</formula>
    </cfRule>
    <cfRule type="expression" dxfId="415" priority="134">
      <formula>Q83="○"</formula>
    </cfRule>
  </conditionalFormatting>
  <conditionalFormatting sqref="Q83">
    <cfRule type="expression" dxfId="414" priority="131">
      <formula>Q84="○"</formula>
    </cfRule>
    <cfRule type="expression" dxfId="413" priority="132">
      <formula>Q82="○"</formula>
    </cfRule>
  </conditionalFormatting>
  <conditionalFormatting sqref="P84">
    <cfRule type="expression" dxfId="412" priority="129">
      <formula>P83="○"</formula>
    </cfRule>
    <cfRule type="expression" dxfId="411" priority="130">
      <formula>P82="○"</formula>
    </cfRule>
  </conditionalFormatting>
  <conditionalFormatting sqref="Q84">
    <cfRule type="expression" dxfId="410" priority="127">
      <formula>Q83="○"</formula>
    </cfRule>
    <cfRule type="expression" dxfId="409" priority="128">
      <formula>Q82="○"</formula>
    </cfRule>
  </conditionalFormatting>
  <conditionalFormatting sqref="C82">
    <cfRule type="expression" dxfId="408" priority="125">
      <formula>C84="○"</formula>
    </cfRule>
    <cfRule type="expression" dxfId="407" priority="126">
      <formula>C83="○"</formula>
    </cfRule>
  </conditionalFormatting>
  <conditionalFormatting sqref="C83">
    <cfRule type="expression" dxfId="406" priority="123">
      <formula>C84="○"</formula>
    </cfRule>
    <cfRule type="expression" dxfId="405" priority="124">
      <formula>C82="○"</formula>
    </cfRule>
  </conditionalFormatting>
  <conditionalFormatting sqref="C84">
    <cfRule type="expression" dxfId="404" priority="121">
      <formula>C83="○"</formula>
    </cfRule>
    <cfRule type="expression" dxfId="403" priority="122">
      <formula>C82="○"</formula>
    </cfRule>
  </conditionalFormatting>
  <conditionalFormatting sqref="D82">
    <cfRule type="expression" dxfId="402" priority="119">
      <formula>D84="○"</formula>
    </cfRule>
    <cfRule type="expression" dxfId="401" priority="120">
      <formula>D83="○"</formula>
    </cfRule>
  </conditionalFormatting>
  <conditionalFormatting sqref="D83">
    <cfRule type="expression" dxfId="400" priority="117">
      <formula>D84="○"</formula>
    </cfRule>
    <cfRule type="expression" dxfId="399" priority="118">
      <formula>D82="○"</formula>
    </cfRule>
  </conditionalFormatting>
  <conditionalFormatting sqref="E82">
    <cfRule type="expression" dxfId="398" priority="115">
      <formula>E84="○"</formula>
    </cfRule>
    <cfRule type="expression" dxfId="397" priority="116">
      <formula>E83="○"</formula>
    </cfRule>
  </conditionalFormatting>
  <conditionalFormatting sqref="E83">
    <cfRule type="expression" dxfId="396" priority="113">
      <formula>E84="○"</formula>
    </cfRule>
    <cfRule type="expression" dxfId="395" priority="114">
      <formula>E82="○"</formula>
    </cfRule>
  </conditionalFormatting>
  <conditionalFormatting sqref="D84">
    <cfRule type="expression" dxfId="394" priority="111">
      <formula>D83="○"</formula>
    </cfRule>
    <cfRule type="expression" dxfId="393" priority="112">
      <formula>D82="○"</formula>
    </cfRule>
  </conditionalFormatting>
  <conditionalFormatting sqref="E84">
    <cfRule type="expression" dxfId="392" priority="109">
      <formula>E83="○"</formula>
    </cfRule>
    <cfRule type="expression" dxfId="391" priority="110">
      <formula>E82="○"</formula>
    </cfRule>
  </conditionalFormatting>
  <conditionalFormatting sqref="F82">
    <cfRule type="expression" dxfId="390" priority="107">
      <formula>F84="○"</formula>
    </cfRule>
    <cfRule type="expression" dxfId="389" priority="108">
      <formula>F83="○"</formula>
    </cfRule>
  </conditionalFormatting>
  <conditionalFormatting sqref="F83">
    <cfRule type="expression" dxfId="388" priority="105">
      <formula>F84="○"</formula>
    </cfRule>
    <cfRule type="expression" dxfId="387" priority="106">
      <formula>F82="○"</formula>
    </cfRule>
  </conditionalFormatting>
  <conditionalFormatting sqref="F84">
    <cfRule type="expression" dxfId="386" priority="103">
      <formula>F83="○"</formula>
    </cfRule>
    <cfRule type="expression" dxfId="385" priority="104">
      <formula>F82="○"</formula>
    </cfRule>
  </conditionalFormatting>
  <conditionalFormatting sqref="G82">
    <cfRule type="expression" dxfId="384" priority="101">
      <formula>G84="○"</formula>
    </cfRule>
    <cfRule type="expression" dxfId="383" priority="102">
      <formula>G83="○"</formula>
    </cfRule>
  </conditionalFormatting>
  <conditionalFormatting sqref="G83">
    <cfRule type="expression" dxfId="382" priority="99">
      <formula>G84="○"</formula>
    </cfRule>
    <cfRule type="expression" dxfId="381" priority="100">
      <formula>G82="○"</formula>
    </cfRule>
  </conditionalFormatting>
  <conditionalFormatting sqref="H82">
    <cfRule type="expression" dxfId="380" priority="97">
      <formula>H84="○"</formula>
    </cfRule>
    <cfRule type="expression" dxfId="379" priority="98">
      <formula>H83="○"</formula>
    </cfRule>
  </conditionalFormatting>
  <conditionalFormatting sqref="H83">
    <cfRule type="expression" dxfId="378" priority="95">
      <formula>H84="○"</formula>
    </cfRule>
    <cfRule type="expression" dxfId="377" priority="96">
      <formula>H82="○"</formula>
    </cfRule>
  </conditionalFormatting>
  <conditionalFormatting sqref="G84">
    <cfRule type="expression" dxfId="376" priority="93">
      <formula>G83="○"</formula>
    </cfRule>
    <cfRule type="expression" dxfId="375" priority="94">
      <formula>G82="○"</formula>
    </cfRule>
  </conditionalFormatting>
  <conditionalFormatting sqref="H84">
    <cfRule type="expression" dxfId="374" priority="91">
      <formula>H83="○"</formula>
    </cfRule>
    <cfRule type="expression" dxfId="373" priority="92">
      <formula>H82="○"</formula>
    </cfRule>
  </conditionalFormatting>
  <conditionalFormatting sqref="I85">
    <cfRule type="expression" dxfId="372" priority="89">
      <formula>I87="○"</formula>
    </cfRule>
    <cfRule type="expression" dxfId="371" priority="90">
      <formula>I86="○"</formula>
    </cfRule>
  </conditionalFormatting>
  <conditionalFormatting sqref="I86">
    <cfRule type="expression" dxfId="370" priority="87">
      <formula>I87="○"</formula>
    </cfRule>
    <cfRule type="expression" dxfId="369" priority="88">
      <formula>I85="○"</formula>
    </cfRule>
  </conditionalFormatting>
  <conditionalFormatting sqref="I87">
    <cfRule type="expression" dxfId="368" priority="85">
      <formula>I86="○"</formula>
    </cfRule>
    <cfRule type="expression" dxfId="367" priority="86">
      <formula>I85="○"</formula>
    </cfRule>
  </conditionalFormatting>
  <conditionalFormatting sqref="J85">
    <cfRule type="expression" dxfId="366" priority="83">
      <formula>J87="○"</formula>
    </cfRule>
    <cfRule type="expression" dxfId="365" priority="84">
      <formula>J86="○"</formula>
    </cfRule>
  </conditionalFormatting>
  <conditionalFormatting sqref="J86">
    <cfRule type="expression" dxfId="364" priority="81">
      <formula>J87="○"</formula>
    </cfRule>
    <cfRule type="expression" dxfId="363" priority="82">
      <formula>J85="○"</formula>
    </cfRule>
  </conditionalFormatting>
  <conditionalFormatting sqref="K85">
    <cfRule type="expression" dxfId="362" priority="79">
      <formula>K87="○"</formula>
    </cfRule>
    <cfRule type="expression" dxfId="361" priority="80">
      <formula>K86="○"</formula>
    </cfRule>
  </conditionalFormatting>
  <conditionalFormatting sqref="K86">
    <cfRule type="expression" dxfId="360" priority="77">
      <formula>K87="○"</formula>
    </cfRule>
    <cfRule type="expression" dxfId="359" priority="78">
      <formula>K85="○"</formula>
    </cfRule>
  </conditionalFormatting>
  <conditionalFormatting sqref="J87">
    <cfRule type="expression" dxfId="358" priority="75">
      <formula>J86="○"</formula>
    </cfRule>
    <cfRule type="expression" dxfId="357" priority="76">
      <formula>J85="○"</formula>
    </cfRule>
  </conditionalFormatting>
  <conditionalFormatting sqref="K87">
    <cfRule type="expression" dxfId="356" priority="73">
      <formula>K86="○"</formula>
    </cfRule>
    <cfRule type="expression" dxfId="355" priority="74">
      <formula>K85="○"</formula>
    </cfRule>
  </conditionalFormatting>
  <conditionalFormatting sqref="L85">
    <cfRule type="expression" dxfId="354" priority="71">
      <formula>L87="○"</formula>
    </cfRule>
    <cfRule type="expression" dxfId="353" priority="72">
      <formula>L86="○"</formula>
    </cfRule>
  </conditionalFormatting>
  <conditionalFormatting sqref="L86">
    <cfRule type="expression" dxfId="352" priority="69">
      <formula>L87="○"</formula>
    </cfRule>
    <cfRule type="expression" dxfId="351" priority="70">
      <formula>L85="○"</formula>
    </cfRule>
  </conditionalFormatting>
  <conditionalFormatting sqref="L87">
    <cfRule type="expression" dxfId="350" priority="67">
      <formula>L86="○"</formula>
    </cfRule>
    <cfRule type="expression" dxfId="349" priority="68">
      <formula>L85="○"</formula>
    </cfRule>
  </conditionalFormatting>
  <conditionalFormatting sqref="M85">
    <cfRule type="expression" dxfId="348" priority="65">
      <formula>M87="○"</formula>
    </cfRule>
    <cfRule type="expression" dxfId="347" priority="66">
      <formula>M86="○"</formula>
    </cfRule>
  </conditionalFormatting>
  <conditionalFormatting sqref="M86">
    <cfRule type="expression" dxfId="346" priority="63">
      <formula>M87="○"</formula>
    </cfRule>
    <cfRule type="expression" dxfId="345" priority="64">
      <formula>M85="○"</formula>
    </cfRule>
  </conditionalFormatting>
  <conditionalFormatting sqref="N85">
    <cfRule type="expression" dxfId="344" priority="61">
      <formula>N87="○"</formula>
    </cfRule>
    <cfRule type="expression" dxfId="343" priority="62">
      <formula>N86="○"</formula>
    </cfRule>
  </conditionalFormatting>
  <conditionalFormatting sqref="N86">
    <cfRule type="expression" dxfId="342" priority="59">
      <formula>N87="○"</formula>
    </cfRule>
    <cfRule type="expression" dxfId="341" priority="60">
      <formula>N85="○"</formula>
    </cfRule>
  </conditionalFormatting>
  <conditionalFormatting sqref="M87">
    <cfRule type="expression" dxfId="340" priority="57">
      <formula>M86="○"</formula>
    </cfRule>
    <cfRule type="expression" dxfId="339" priority="58">
      <formula>M85="○"</formula>
    </cfRule>
  </conditionalFormatting>
  <conditionalFormatting sqref="N87">
    <cfRule type="expression" dxfId="338" priority="55">
      <formula>N86="○"</formula>
    </cfRule>
    <cfRule type="expression" dxfId="337" priority="56">
      <formula>N85="○"</formula>
    </cfRule>
  </conditionalFormatting>
  <conditionalFormatting sqref="O85">
    <cfRule type="expression" dxfId="336" priority="53">
      <formula>O87="○"</formula>
    </cfRule>
    <cfRule type="expression" dxfId="335" priority="54">
      <formula>O86="○"</formula>
    </cfRule>
  </conditionalFormatting>
  <conditionalFormatting sqref="O86">
    <cfRule type="expression" dxfId="334" priority="51">
      <formula>O87="○"</formula>
    </cfRule>
    <cfRule type="expression" dxfId="333" priority="52">
      <formula>O85="○"</formula>
    </cfRule>
  </conditionalFormatting>
  <conditionalFormatting sqref="O87">
    <cfRule type="expression" dxfId="332" priority="49">
      <formula>O86="○"</formula>
    </cfRule>
    <cfRule type="expression" dxfId="331" priority="50">
      <formula>O85="○"</formula>
    </cfRule>
  </conditionalFormatting>
  <conditionalFormatting sqref="P85">
    <cfRule type="expression" dxfId="330" priority="47">
      <formula>P87="○"</formula>
    </cfRule>
    <cfRule type="expression" dxfId="329" priority="48">
      <formula>P86="○"</formula>
    </cfRule>
  </conditionalFormatting>
  <conditionalFormatting sqref="P86">
    <cfRule type="expression" dxfId="328" priority="45">
      <formula>P87="○"</formula>
    </cfRule>
    <cfRule type="expression" dxfId="327" priority="46">
      <formula>P85="○"</formula>
    </cfRule>
  </conditionalFormatting>
  <conditionalFormatting sqref="Q85">
    <cfRule type="expression" dxfId="326" priority="43">
      <formula>Q87="○"</formula>
    </cfRule>
    <cfRule type="expression" dxfId="325" priority="44">
      <formula>Q86="○"</formula>
    </cfRule>
  </conditionalFormatting>
  <conditionalFormatting sqref="Q86">
    <cfRule type="expression" dxfId="324" priority="41">
      <formula>Q87="○"</formula>
    </cfRule>
    <cfRule type="expression" dxfId="323" priority="42">
      <formula>Q85="○"</formula>
    </cfRule>
  </conditionalFormatting>
  <conditionalFormatting sqref="P87">
    <cfRule type="expression" dxfId="322" priority="39">
      <formula>P86="○"</formula>
    </cfRule>
    <cfRule type="expression" dxfId="321" priority="40">
      <formula>P85="○"</formula>
    </cfRule>
  </conditionalFormatting>
  <conditionalFormatting sqref="Q87">
    <cfRule type="expression" dxfId="320" priority="37">
      <formula>Q86="○"</formula>
    </cfRule>
    <cfRule type="expression" dxfId="319" priority="38">
      <formula>Q85="○"</formula>
    </cfRule>
  </conditionalFormatting>
  <conditionalFormatting sqref="C85">
    <cfRule type="expression" dxfId="318" priority="35">
      <formula>C87="○"</formula>
    </cfRule>
    <cfRule type="expression" dxfId="317" priority="36">
      <formula>C86="○"</formula>
    </cfRule>
  </conditionalFormatting>
  <conditionalFormatting sqref="C86">
    <cfRule type="expression" dxfId="316" priority="33">
      <formula>C87="○"</formula>
    </cfRule>
    <cfRule type="expression" dxfId="315" priority="34">
      <formula>C85="○"</formula>
    </cfRule>
  </conditionalFormatting>
  <conditionalFormatting sqref="C87">
    <cfRule type="expression" dxfId="314" priority="31">
      <formula>C86="○"</formula>
    </cfRule>
    <cfRule type="expression" dxfId="313" priority="32">
      <formula>C85="○"</formula>
    </cfRule>
  </conditionalFormatting>
  <conditionalFormatting sqref="D85">
    <cfRule type="expression" dxfId="312" priority="29">
      <formula>D87="○"</formula>
    </cfRule>
    <cfRule type="expression" dxfId="311" priority="30">
      <formula>D86="○"</formula>
    </cfRule>
  </conditionalFormatting>
  <conditionalFormatting sqref="D86">
    <cfRule type="expression" dxfId="310" priority="27">
      <formula>D87="○"</formula>
    </cfRule>
    <cfRule type="expression" dxfId="309" priority="28">
      <formula>D85="○"</formula>
    </cfRule>
  </conditionalFormatting>
  <conditionalFormatting sqref="E85">
    <cfRule type="expression" dxfId="308" priority="25">
      <formula>E87="○"</formula>
    </cfRule>
    <cfRule type="expression" dxfId="307" priority="26">
      <formula>E86="○"</formula>
    </cfRule>
  </conditionalFormatting>
  <conditionalFormatting sqref="E86">
    <cfRule type="expression" dxfId="306" priority="23">
      <formula>E87="○"</formula>
    </cfRule>
    <cfRule type="expression" dxfId="305" priority="24">
      <formula>E85="○"</formula>
    </cfRule>
  </conditionalFormatting>
  <conditionalFormatting sqref="D87">
    <cfRule type="expression" dxfId="304" priority="21">
      <formula>D86="○"</formula>
    </cfRule>
    <cfRule type="expression" dxfId="303" priority="22">
      <formula>D85="○"</formula>
    </cfRule>
  </conditionalFormatting>
  <conditionalFormatting sqref="E87">
    <cfRule type="expression" dxfId="302" priority="19">
      <formula>E86="○"</formula>
    </cfRule>
    <cfRule type="expression" dxfId="301" priority="20">
      <formula>E85="○"</formula>
    </cfRule>
  </conditionalFormatting>
  <conditionalFormatting sqref="F85">
    <cfRule type="expression" dxfId="300" priority="17">
      <formula>F87="○"</formula>
    </cfRule>
    <cfRule type="expression" dxfId="299" priority="18">
      <formula>F86="○"</formula>
    </cfRule>
  </conditionalFormatting>
  <conditionalFormatting sqref="F86">
    <cfRule type="expression" dxfId="298" priority="15">
      <formula>F87="○"</formula>
    </cfRule>
    <cfRule type="expression" dxfId="297" priority="16">
      <formula>F85="○"</formula>
    </cfRule>
  </conditionalFormatting>
  <conditionalFormatting sqref="F87">
    <cfRule type="expression" dxfId="296" priority="13">
      <formula>F86="○"</formula>
    </cfRule>
    <cfRule type="expression" dxfId="295" priority="14">
      <formula>F85="○"</formula>
    </cfRule>
  </conditionalFormatting>
  <conditionalFormatting sqref="G85">
    <cfRule type="expression" dxfId="294" priority="11">
      <formula>G87="○"</formula>
    </cfRule>
    <cfRule type="expression" dxfId="293" priority="12">
      <formula>G86="○"</formula>
    </cfRule>
  </conditionalFormatting>
  <conditionalFormatting sqref="G86">
    <cfRule type="expression" dxfId="292" priority="9">
      <formula>G87="○"</formula>
    </cfRule>
    <cfRule type="expression" dxfId="291" priority="10">
      <formula>G85="○"</formula>
    </cfRule>
  </conditionalFormatting>
  <conditionalFormatting sqref="H85">
    <cfRule type="expression" dxfId="290" priority="7">
      <formula>H87="○"</formula>
    </cfRule>
    <cfRule type="expression" dxfId="289" priority="8">
      <formula>H86="○"</formula>
    </cfRule>
  </conditionalFormatting>
  <conditionalFormatting sqref="H86">
    <cfRule type="expression" dxfId="288" priority="5">
      <formula>H87="○"</formula>
    </cfRule>
    <cfRule type="expression" dxfId="287" priority="6">
      <formula>H85="○"</formula>
    </cfRule>
  </conditionalFormatting>
  <conditionalFormatting sqref="G87">
    <cfRule type="expression" dxfId="286" priority="3">
      <formula>G86="○"</formula>
    </cfRule>
    <cfRule type="expression" dxfId="285" priority="4">
      <formula>G85="○"</formula>
    </cfRule>
  </conditionalFormatting>
  <conditionalFormatting sqref="H87">
    <cfRule type="expression" dxfId="284" priority="1">
      <formula>H86="○"</formula>
    </cfRule>
    <cfRule type="expression" dxfId="283" priority="2">
      <formula>H85="○"</formula>
    </cfRule>
  </conditionalFormatting>
  <dataValidations count="15">
    <dataValidation type="list" allowBlank="1" showInputMessage="1" showErrorMessage="1" sqref="P23">
      <formula1>$AB$23:$AB$24</formula1>
    </dataValidation>
    <dataValidation type="list" allowBlank="1" showInputMessage="1" showErrorMessage="1" sqref="H48:J48">
      <formula1>$AV$134:$AV$138</formula1>
    </dataValidation>
    <dataValidation type="list" allowBlank="1" showInputMessage="1" showErrorMessage="1" sqref="P48:R48">
      <formula1>$AW$134:$AW$137</formula1>
    </dataValidation>
    <dataValidation type="list" allowBlank="1" showErrorMessage="1" error="入力違い" sqref="D50:D53 H50:H54">
      <formula1>$AL$108:$AL$109</formula1>
    </dataValidation>
    <dataValidation type="list" allowBlank="1" showErrorMessage="1" error="入力違い" sqref="M34">
      <formula1>$AQ$139:$AQ$140</formula1>
    </dataValidation>
    <dataValidation type="list" allowBlank="1" showInputMessage="1" showErrorMessage="1" sqref="O53:P53">
      <formula1>$AE$108:$AE$115</formula1>
    </dataValidation>
    <dataValidation type="list" imeMode="off" allowBlank="1" showInputMessage="1" showErrorMessage="1" sqref="D48:E48 L48:M48">
      <formula1>$AS$133:$AS$141</formula1>
    </dataValidation>
    <dataValidation type="list" imeMode="off" allowBlank="1" showInputMessage="1" showErrorMessage="1" sqref="H33:I33 O48 G48">
      <formula1>$AU$133:$AU$164</formula1>
    </dataValidation>
    <dataValidation type="list" allowBlank="1" showInputMessage="1" showErrorMessage="1" sqref="C90:Q94 C79:Q87">
      <formula1>$AL$108:$AL$109</formula1>
    </dataValidation>
    <dataValidation type="list" allowBlank="1" showErrorMessage="1" error="入力違い" sqref="H34">
      <formula1>$AQ$133:$AQ$134</formula1>
    </dataValidation>
    <dataValidation type="list" imeMode="off" allowBlank="1" showInputMessage="1" showErrorMessage="1" sqref="D33:E33">
      <formula1>$AS$134:$AS$141</formula1>
    </dataValidation>
    <dataValidation type="list" imeMode="off" allowBlank="1" showInputMessage="1" showErrorMessage="1" sqref="F48 N48 F33:G33">
      <formula1>$AT$133:$AT$145</formula1>
    </dataValidation>
    <dataValidation imeMode="off" allowBlank="1" showInputMessage="1" showErrorMessage="1" sqref="M37:R38 D39:H39 J39:O39 D34"/>
    <dataValidation imeMode="on" allowBlank="1" showInputMessage="1" showErrorMessage="1" sqref="D35:R36 H42:R42 D43:R45 B70:R70 D37:D38"/>
    <dataValidation type="list" imeMode="on" allowBlank="1" showInputMessage="1" showErrorMessage="1" sqref="D42:F42">
      <formula1>$AR$133:$AR$136</formula1>
    </dataValidation>
  </dataValidations>
  <pageMargins left="0.70866141732283472" right="0.51181102362204722" top="0.59055118110236227" bottom="0.43307086614173229" header="0.31496062992125984" footer="0.31496062992125984"/>
  <pageSetup paperSize="9" fitToHeight="0" orientation="portrait" r:id="rId1"/>
  <headerFooter>
    <oddHeader>&amp;C&amp;A</oddHeader>
  </headerFooter>
  <rowBreaks count="2" manualBreakCount="2">
    <brk id="26" max="16383"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171450</xdr:colOff>
                    <xdr:row>49</xdr:row>
                    <xdr:rowOff>19050</xdr:rowOff>
                  </from>
                  <to>
                    <xdr:col>11</xdr:col>
                    <xdr:colOff>104775</xdr:colOff>
                    <xdr:row>50</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66675</xdr:colOff>
                    <xdr:row>55</xdr:row>
                    <xdr:rowOff>266700</xdr:rowOff>
                  </from>
                  <to>
                    <xdr:col>9</xdr:col>
                    <xdr:colOff>0</xdr:colOff>
                    <xdr:row>57</xdr:row>
                    <xdr:rowOff>28575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161925</xdr:colOff>
                    <xdr:row>58</xdr:row>
                    <xdr:rowOff>0</xdr:rowOff>
                  </from>
                  <to>
                    <xdr:col>4</xdr:col>
                    <xdr:colOff>95250</xdr:colOff>
                    <xdr:row>58</xdr:row>
                    <xdr:rowOff>247650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171450</xdr:colOff>
                    <xdr:row>49</xdr:row>
                    <xdr:rowOff>276225</xdr:rowOff>
                  </from>
                  <to>
                    <xdr:col>11</xdr:col>
                    <xdr:colOff>104775</xdr:colOff>
                    <xdr:row>51</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10</xdr:col>
                    <xdr:colOff>171450</xdr:colOff>
                    <xdr:row>51</xdr:row>
                    <xdr:rowOff>9525</xdr:rowOff>
                  </from>
                  <to>
                    <xdr:col>11</xdr:col>
                    <xdr:colOff>104775</xdr:colOff>
                    <xdr:row>52</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10</xdr:col>
                    <xdr:colOff>171450</xdr:colOff>
                    <xdr:row>52</xdr:row>
                    <xdr:rowOff>38100</xdr:rowOff>
                  </from>
                  <to>
                    <xdr:col>11</xdr:col>
                    <xdr:colOff>104775</xdr:colOff>
                    <xdr:row>53</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10</xdr:col>
                    <xdr:colOff>171450</xdr:colOff>
                    <xdr:row>52</xdr:row>
                    <xdr:rowOff>276225</xdr:rowOff>
                  </from>
                  <to>
                    <xdr:col>11</xdr:col>
                    <xdr:colOff>104775</xdr:colOff>
                    <xdr:row>54</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8</xdr:col>
                    <xdr:colOff>76200</xdr:colOff>
                    <xdr:row>55</xdr:row>
                    <xdr:rowOff>28575</xdr:rowOff>
                  </from>
                  <to>
                    <xdr:col>9</xdr:col>
                    <xdr:colOff>9525</xdr:colOff>
                    <xdr:row>56</xdr:row>
                    <xdr:rowOff>47625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12</xdr:col>
                    <xdr:colOff>114300</xdr:colOff>
                    <xdr:row>55</xdr:row>
                    <xdr:rowOff>266700</xdr:rowOff>
                  </from>
                  <to>
                    <xdr:col>13</xdr:col>
                    <xdr:colOff>47625</xdr:colOff>
                    <xdr:row>57</xdr:row>
                    <xdr:rowOff>28575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14</xdr:col>
                    <xdr:colOff>123825</xdr:colOff>
                    <xdr:row>55</xdr:row>
                    <xdr:rowOff>266700</xdr:rowOff>
                  </from>
                  <to>
                    <xdr:col>15</xdr:col>
                    <xdr:colOff>57150</xdr:colOff>
                    <xdr:row>57</xdr:row>
                    <xdr:rowOff>28575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85725</xdr:colOff>
                    <xdr:row>55</xdr:row>
                    <xdr:rowOff>266700</xdr:rowOff>
                  </from>
                  <to>
                    <xdr:col>17</xdr:col>
                    <xdr:colOff>19050</xdr:colOff>
                    <xdr:row>57</xdr:row>
                    <xdr:rowOff>28575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xdr:col>
                    <xdr:colOff>161925</xdr:colOff>
                    <xdr:row>58</xdr:row>
                    <xdr:rowOff>228600</xdr:rowOff>
                  </from>
                  <to>
                    <xdr:col>4</xdr:col>
                    <xdr:colOff>95250</xdr:colOff>
                    <xdr:row>59</xdr:row>
                    <xdr:rowOff>219075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161925</xdr:colOff>
                    <xdr:row>60</xdr:row>
                    <xdr:rowOff>0</xdr:rowOff>
                  </from>
                  <to>
                    <xdr:col>4</xdr:col>
                    <xdr:colOff>95250</xdr:colOff>
                    <xdr:row>60</xdr:row>
                    <xdr:rowOff>247650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xdr:col>
                    <xdr:colOff>161925</xdr:colOff>
                    <xdr:row>62</xdr:row>
                    <xdr:rowOff>9525</xdr:rowOff>
                  </from>
                  <to>
                    <xdr:col>4</xdr:col>
                    <xdr:colOff>95250</xdr:colOff>
                    <xdr:row>63</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xdr:col>
                    <xdr:colOff>161925</xdr:colOff>
                    <xdr:row>63</xdr:row>
                    <xdr:rowOff>0</xdr:rowOff>
                  </from>
                  <to>
                    <xdr:col>4</xdr:col>
                    <xdr:colOff>95250</xdr:colOff>
                    <xdr:row>63</xdr:row>
                    <xdr:rowOff>247650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161925</xdr:colOff>
                    <xdr:row>65</xdr:row>
                    <xdr:rowOff>9525</xdr:rowOff>
                  </from>
                  <to>
                    <xdr:col>4</xdr:col>
                    <xdr:colOff>95250</xdr:colOff>
                    <xdr:row>66</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161925</xdr:colOff>
                    <xdr:row>66</xdr:row>
                    <xdr:rowOff>0</xdr:rowOff>
                  </from>
                  <to>
                    <xdr:col>4</xdr:col>
                    <xdr:colOff>95250</xdr:colOff>
                    <xdr:row>66</xdr:row>
                    <xdr:rowOff>247650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3</xdr:col>
                    <xdr:colOff>161925</xdr:colOff>
                    <xdr:row>67</xdr:row>
                    <xdr:rowOff>9525</xdr:rowOff>
                  </from>
                  <to>
                    <xdr:col>4</xdr:col>
                    <xdr:colOff>95250</xdr:colOff>
                    <xdr:row>68</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6</xdr:col>
                    <xdr:colOff>161925</xdr:colOff>
                    <xdr:row>67</xdr:row>
                    <xdr:rowOff>9525</xdr:rowOff>
                  </from>
                  <to>
                    <xdr:col>7</xdr:col>
                    <xdr:colOff>95250</xdr:colOff>
                    <xdr:row>68</xdr:row>
                    <xdr:rowOff>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xdr:col>
                    <xdr:colOff>161925</xdr:colOff>
                    <xdr:row>67</xdr:row>
                    <xdr:rowOff>9525</xdr:rowOff>
                  </from>
                  <to>
                    <xdr:col>4</xdr:col>
                    <xdr:colOff>95250</xdr:colOff>
                    <xdr:row>68</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2</xdr:col>
                    <xdr:colOff>66675</xdr:colOff>
                    <xdr:row>38</xdr:row>
                    <xdr:rowOff>257175</xdr:rowOff>
                  </from>
                  <to>
                    <xdr:col>3</xdr:col>
                    <xdr:colOff>66675</xdr:colOff>
                    <xdr:row>39</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341"/>
  <sheetViews>
    <sheetView zoomScale="110" zoomScaleNormal="110" zoomScaleSheetLayoutView="106" workbookViewId="0">
      <selection activeCell="B1" sqref="B1:R1"/>
    </sheetView>
  </sheetViews>
  <sheetFormatPr defaultRowHeight="13.5"/>
  <cols>
    <col min="1" max="2" width="4.125" customWidth="1"/>
    <col min="3" max="3" width="4.75" customWidth="1"/>
    <col min="4" max="17" width="4.875" customWidth="1"/>
    <col min="18" max="19" width="4.625" customWidth="1"/>
    <col min="20" max="26" width="3.625" customWidth="1"/>
    <col min="27" max="27" width="5.75" hidden="1" customWidth="1"/>
    <col min="28" max="28" width="16.75" hidden="1" customWidth="1"/>
    <col min="29" max="29" width="16.5" hidden="1" customWidth="1"/>
    <col min="30" max="39" width="3.625" hidden="1" customWidth="1"/>
    <col min="40" max="41" width="14.25" hidden="1" customWidth="1"/>
    <col min="42" max="59" width="9" hidden="1" customWidth="1"/>
    <col min="60" max="74" width="6.625" hidden="1" customWidth="1"/>
    <col min="75" max="78" width="9" hidden="1" customWidth="1"/>
  </cols>
  <sheetData>
    <row r="1" spans="1:18" ht="20.25" customHeight="1">
      <c r="A1" s="230"/>
      <c r="B1" s="274"/>
      <c r="C1" s="275"/>
      <c r="D1" s="275"/>
      <c r="E1" s="275"/>
      <c r="F1" s="275"/>
      <c r="G1" s="275"/>
      <c r="H1" s="275"/>
      <c r="I1" s="275"/>
      <c r="J1" s="275"/>
      <c r="K1" s="275"/>
      <c r="L1" s="275"/>
      <c r="M1" s="275"/>
      <c r="N1" s="275"/>
      <c r="O1" s="275"/>
      <c r="P1" s="275"/>
      <c r="Q1" s="275"/>
      <c r="R1" s="276"/>
    </row>
    <row r="2" spans="1:18" ht="41.25" customHeight="1">
      <c r="A2" s="231"/>
      <c r="B2" s="277" t="s">
        <v>628</v>
      </c>
      <c r="C2" s="278"/>
      <c r="D2" s="278"/>
      <c r="E2" s="278"/>
      <c r="F2" s="278"/>
      <c r="G2" s="278"/>
      <c r="H2" s="278"/>
      <c r="I2" s="278"/>
      <c r="J2" s="278"/>
      <c r="K2" s="278"/>
      <c r="L2" s="278"/>
      <c r="M2" s="278"/>
      <c r="N2" s="278"/>
      <c r="O2" s="278"/>
      <c r="P2" s="278"/>
      <c r="Q2" s="278"/>
      <c r="R2" s="279"/>
    </row>
    <row r="3" spans="1:18" ht="22.5" customHeight="1">
      <c r="A3" s="231"/>
      <c r="B3" s="232"/>
      <c r="C3" s="233"/>
      <c r="D3" s="233"/>
      <c r="E3" s="233"/>
      <c r="F3" s="233"/>
      <c r="G3" s="233"/>
      <c r="H3" s="233"/>
      <c r="I3" s="233"/>
      <c r="J3" s="233"/>
      <c r="K3" s="233"/>
      <c r="L3" s="233"/>
      <c r="M3" s="233"/>
      <c r="N3" s="234" t="s">
        <v>564</v>
      </c>
      <c r="O3" s="233"/>
      <c r="P3" s="233"/>
      <c r="Q3" s="233"/>
      <c r="R3" s="235"/>
    </row>
    <row r="4" spans="1:18" ht="29.25" customHeight="1">
      <c r="A4" s="231"/>
      <c r="B4" s="236" t="s">
        <v>565</v>
      </c>
      <c r="R4" s="237"/>
    </row>
    <row r="5" spans="1:18" ht="27.75" customHeight="1">
      <c r="A5" s="238" t="s">
        <v>583</v>
      </c>
      <c r="B5" s="280" t="s">
        <v>584</v>
      </c>
      <c r="C5" s="280"/>
      <c r="D5" s="280"/>
      <c r="E5" s="280"/>
      <c r="F5" s="280"/>
      <c r="G5" s="280"/>
      <c r="H5" s="280"/>
      <c r="I5" s="280"/>
      <c r="J5" s="280"/>
      <c r="K5" s="280"/>
      <c r="L5" s="280"/>
      <c r="M5" s="280"/>
      <c r="N5" s="280"/>
      <c r="O5" s="280"/>
      <c r="P5" s="280"/>
      <c r="Q5" s="280"/>
      <c r="R5" s="281"/>
    </row>
    <row r="6" spans="1:18" ht="44.25" customHeight="1">
      <c r="A6" s="239" t="s">
        <v>566</v>
      </c>
      <c r="B6" s="282" t="s">
        <v>585</v>
      </c>
      <c r="C6" s="282"/>
      <c r="D6" s="282"/>
      <c r="E6" s="282"/>
      <c r="F6" s="282"/>
      <c r="G6" s="282"/>
      <c r="H6" s="282"/>
      <c r="I6" s="282"/>
      <c r="J6" s="282"/>
      <c r="K6" s="282"/>
      <c r="L6" s="282"/>
      <c r="M6" s="282"/>
      <c r="N6" s="282"/>
      <c r="O6" s="282"/>
      <c r="P6" s="282"/>
      <c r="Q6" s="282"/>
      <c r="R6" s="283"/>
    </row>
    <row r="7" spans="1:18" ht="36" customHeight="1">
      <c r="A7" s="239" t="s">
        <v>567</v>
      </c>
      <c r="B7" s="284" t="s">
        <v>586</v>
      </c>
      <c r="C7" s="282"/>
      <c r="D7" s="282"/>
      <c r="E7" s="282"/>
      <c r="F7" s="282"/>
      <c r="G7" s="282"/>
      <c r="H7" s="282"/>
      <c r="I7" s="282"/>
      <c r="J7" s="282"/>
      <c r="K7" s="282"/>
      <c r="L7" s="282"/>
      <c r="M7" s="282"/>
      <c r="N7" s="282"/>
      <c r="O7" s="282"/>
      <c r="P7" s="282"/>
      <c r="Q7" s="282"/>
      <c r="R7" s="283"/>
    </row>
    <row r="8" spans="1:18" ht="27.75" customHeight="1">
      <c r="A8" s="239" t="s">
        <v>568</v>
      </c>
      <c r="B8" s="282" t="s">
        <v>587</v>
      </c>
      <c r="C8" s="282"/>
      <c r="D8" s="282"/>
      <c r="E8" s="282"/>
      <c r="F8" s="282"/>
      <c r="G8" s="282"/>
      <c r="H8" s="282"/>
      <c r="I8" s="282"/>
      <c r="J8" s="282"/>
      <c r="K8" s="282"/>
      <c r="L8" s="282"/>
      <c r="M8" s="282"/>
      <c r="N8" s="282"/>
      <c r="O8" s="282"/>
      <c r="P8" s="282"/>
      <c r="Q8" s="282"/>
      <c r="R8" s="283"/>
    </row>
    <row r="9" spans="1:18" ht="48" customHeight="1">
      <c r="A9" s="239" t="s">
        <v>569</v>
      </c>
      <c r="B9" s="284" t="s">
        <v>647</v>
      </c>
      <c r="C9" s="282"/>
      <c r="D9" s="282"/>
      <c r="E9" s="282"/>
      <c r="F9" s="282"/>
      <c r="G9" s="282"/>
      <c r="H9" s="282"/>
      <c r="I9" s="282"/>
      <c r="J9" s="282"/>
      <c r="K9" s="282"/>
      <c r="L9" s="282"/>
      <c r="M9" s="282"/>
      <c r="N9" s="282"/>
      <c r="O9" s="282"/>
      <c r="P9" s="282"/>
      <c r="Q9" s="282"/>
      <c r="R9" s="283"/>
    </row>
    <row r="10" spans="1:18" ht="27.75" customHeight="1">
      <c r="A10" s="239" t="s">
        <v>570</v>
      </c>
      <c r="B10" s="280" t="s">
        <v>588</v>
      </c>
      <c r="C10" s="280"/>
      <c r="D10" s="280"/>
      <c r="E10" s="280"/>
      <c r="F10" s="280"/>
      <c r="G10" s="280"/>
      <c r="H10" s="280"/>
      <c r="I10" s="280"/>
      <c r="J10" s="280"/>
      <c r="K10" s="280"/>
      <c r="L10" s="280"/>
      <c r="M10" s="280"/>
      <c r="N10" s="280"/>
      <c r="O10" s="280"/>
      <c r="P10" s="280"/>
      <c r="Q10" s="280"/>
      <c r="R10" s="281"/>
    </row>
    <row r="11" spans="1:18" ht="27.75" customHeight="1">
      <c r="A11" s="239" t="s">
        <v>571</v>
      </c>
      <c r="B11" s="280" t="s">
        <v>589</v>
      </c>
      <c r="C11" s="280"/>
      <c r="D11" s="280"/>
      <c r="E11" s="280"/>
      <c r="F11" s="280"/>
      <c r="G11" s="280"/>
      <c r="H11" s="280"/>
      <c r="I11" s="280"/>
      <c r="J11" s="280"/>
      <c r="K11" s="280"/>
      <c r="L11" s="280"/>
      <c r="M11" s="280"/>
      <c r="N11" s="280"/>
      <c r="O11" s="280"/>
      <c r="P11" s="280"/>
      <c r="Q11" s="280"/>
      <c r="R11" s="281"/>
    </row>
    <row r="12" spans="1:18" ht="27.75" customHeight="1">
      <c r="A12" s="239" t="s">
        <v>572</v>
      </c>
      <c r="B12" s="280" t="s">
        <v>590</v>
      </c>
      <c r="C12" s="280"/>
      <c r="D12" s="280"/>
      <c r="E12" s="280"/>
      <c r="F12" s="280"/>
      <c r="G12" s="280"/>
      <c r="H12" s="280"/>
      <c r="I12" s="280"/>
      <c r="J12" s="280"/>
      <c r="K12" s="280"/>
      <c r="L12" s="280"/>
      <c r="M12" s="280"/>
      <c r="N12" s="280"/>
      <c r="O12" s="280"/>
      <c r="P12" s="280"/>
      <c r="Q12" s="280"/>
      <c r="R12" s="281"/>
    </row>
    <row r="13" spans="1:18" ht="48" customHeight="1">
      <c r="A13" s="239" t="s">
        <v>573</v>
      </c>
      <c r="B13" s="284" t="s">
        <v>648</v>
      </c>
      <c r="C13" s="282"/>
      <c r="D13" s="282"/>
      <c r="E13" s="282"/>
      <c r="F13" s="282"/>
      <c r="G13" s="282"/>
      <c r="H13" s="282"/>
      <c r="I13" s="282"/>
      <c r="J13" s="282"/>
      <c r="K13" s="282"/>
      <c r="L13" s="282"/>
      <c r="M13" s="282"/>
      <c r="N13" s="282"/>
      <c r="O13" s="282"/>
      <c r="P13" s="282"/>
      <c r="Q13" s="282"/>
      <c r="R13" s="283"/>
    </row>
    <row r="14" spans="1:18" ht="27.75" customHeight="1">
      <c r="A14" s="239" t="s">
        <v>574</v>
      </c>
      <c r="B14" s="280" t="s">
        <v>591</v>
      </c>
      <c r="C14" s="280"/>
      <c r="D14" s="280"/>
      <c r="E14" s="280"/>
      <c r="F14" s="280"/>
      <c r="G14" s="280"/>
      <c r="H14" s="280"/>
      <c r="I14" s="280"/>
      <c r="J14" s="280"/>
      <c r="K14" s="280"/>
      <c r="L14" s="280"/>
      <c r="M14" s="280"/>
      <c r="N14" s="280"/>
      <c r="O14" s="280"/>
      <c r="P14" s="280"/>
      <c r="Q14" s="280"/>
      <c r="R14" s="281"/>
    </row>
    <row r="15" spans="1:18" ht="33.75" customHeight="1">
      <c r="A15" s="239" t="s">
        <v>575</v>
      </c>
      <c r="B15" s="284" t="s">
        <v>646</v>
      </c>
      <c r="C15" s="282"/>
      <c r="D15" s="282"/>
      <c r="E15" s="282"/>
      <c r="F15" s="282"/>
      <c r="G15" s="282"/>
      <c r="H15" s="282"/>
      <c r="I15" s="282"/>
      <c r="J15" s="282"/>
      <c r="K15" s="282"/>
      <c r="L15" s="282"/>
      <c r="M15" s="282"/>
      <c r="N15" s="282"/>
      <c r="O15" s="282"/>
      <c r="P15" s="282"/>
      <c r="Q15" s="282"/>
      <c r="R15" s="283"/>
    </row>
    <row r="16" spans="1:18" ht="27.75" customHeight="1">
      <c r="A16" s="239" t="s">
        <v>576</v>
      </c>
      <c r="B16" s="280" t="s">
        <v>592</v>
      </c>
      <c r="C16" s="280"/>
      <c r="D16" s="280"/>
      <c r="E16" s="280"/>
      <c r="F16" s="280"/>
      <c r="G16" s="280"/>
      <c r="H16" s="280"/>
      <c r="I16" s="280"/>
      <c r="J16" s="280"/>
      <c r="K16" s="280"/>
      <c r="L16" s="280"/>
      <c r="M16" s="280"/>
      <c r="N16" s="280"/>
      <c r="O16" s="280"/>
      <c r="P16" s="280"/>
      <c r="Q16" s="280"/>
      <c r="R16" s="281"/>
    </row>
    <row r="17" spans="1:29" ht="27.75" customHeight="1">
      <c r="A17" s="239" t="s">
        <v>577</v>
      </c>
      <c r="B17" s="285" t="s">
        <v>593</v>
      </c>
      <c r="C17" s="280"/>
      <c r="D17" s="280"/>
      <c r="E17" s="280"/>
      <c r="F17" s="280"/>
      <c r="G17" s="280"/>
      <c r="H17" s="280"/>
      <c r="I17" s="280"/>
      <c r="J17" s="280"/>
      <c r="K17" s="280"/>
      <c r="L17" s="280"/>
      <c r="M17" s="280"/>
      <c r="N17" s="280"/>
      <c r="O17" s="280"/>
      <c r="P17" s="280"/>
      <c r="Q17" s="280"/>
      <c r="R17" s="281"/>
    </row>
    <row r="18" spans="1:29" ht="36.75" customHeight="1">
      <c r="A18" s="239" t="s">
        <v>578</v>
      </c>
      <c r="B18" s="280" t="s">
        <v>594</v>
      </c>
      <c r="C18" s="280"/>
      <c r="D18" s="280"/>
      <c r="E18" s="280"/>
      <c r="F18" s="280"/>
      <c r="G18" s="280"/>
      <c r="H18" s="280"/>
      <c r="I18" s="280"/>
      <c r="J18" s="280"/>
      <c r="K18" s="280"/>
      <c r="L18" s="280"/>
      <c r="M18" s="280"/>
      <c r="N18" s="280"/>
      <c r="O18" s="280"/>
      <c r="P18" s="280"/>
      <c r="Q18" s="280"/>
      <c r="R18" s="281"/>
    </row>
    <row r="19" spans="1:29" ht="36.75" customHeight="1">
      <c r="A19" s="239" t="s">
        <v>579</v>
      </c>
      <c r="B19" s="282" t="s">
        <v>595</v>
      </c>
      <c r="C19" s="282"/>
      <c r="D19" s="282"/>
      <c r="E19" s="282"/>
      <c r="F19" s="282"/>
      <c r="G19" s="282"/>
      <c r="H19" s="282"/>
      <c r="I19" s="282"/>
      <c r="J19" s="282"/>
      <c r="K19" s="282"/>
      <c r="L19" s="282"/>
      <c r="M19" s="282"/>
      <c r="N19" s="282"/>
      <c r="O19" s="282"/>
      <c r="P19" s="282"/>
      <c r="Q19" s="282"/>
      <c r="R19" s="283"/>
    </row>
    <row r="20" spans="1:29" ht="56.25" customHeight="1">
      <c r="A20" s="245" t="s">
        <v>596</v>
      </c>
      <c r="B20" s="286" t="s">
        <v>597</v>
      </c>
      <c r="C20" s="287"/>
      <c r="D20" s="287"/>
      <c r="E20" s="287"/>
      <c r="F20" s="287"/>
      <c r="G20" s="287"/>
      <c r="H20" s="287"/>
      <c r="I20" s="287"/>
      <c r="J20" s="287"/>
      <c r="K20" s="287"/>
      <c r="L20" s="287"/>
      <c r="M20" s="287"/>
      <c r="N20" s="287"/>
      <c r="O20" s="287"/>
      <c r="P20" s="287"/>
      <c r="Q20" s="287"/>
      <c r="R20" s="288"/>
    </row>
    <row r="21" spans="1:29" ht="14.25" customHeight="1">
      <c r="A21" s="231"/>
      <c r="R21" s="237"/>
    </row>
    <row r="22" spans="1:29" ht="27.75" customHeight="1" thickBot="1">
      <c r="A22" s="231"/>
      <c r="B22" s="9" t="s">
        <v>598</v>
      </c>
      <c r="R22" s="237"/>
    </row>
    <row r="23" spans="1:29" ht="27.75" customHeight="1" thickBot="1">
      <c r="A23" s="231"/>
      <c r="I23" s="240" t="s">
        <v>599</v>
      </c>
      <c r="L23" s="241"/>
      <c r="P23" s="248"/>
      <c r="R23" s="237"/>
      <c r="AB23" t="s">
        <v>600</v>
      </c>
    </row>
    <row r="24" spans="1:29">
      <c r="A24" s="231"/>
      <c r="R24" s="237"/>
    </row>
    <row r="25" spans="1:29" ht="14.25" thickBot="1">
      <c r="A25" s="242"/>
      <c r="B25" s="243"/>
      <c r="C25" s="243"/>
      <c r="D25" s="243"/>
      <c r="E25" s="243"/>
      <c r="F25" s="243"/>
      <c r="G25" s="243"/>
      <c r="H25" s="243"/>
      <c r="I25" s="243"/>
      <c r="J25" s="243"/>
      <c r="K25" s="243"/>
      <c r="L25" s="243"/>
      <c r="M25" s="243"/>
      <c r="N25" s="243"/>
      <c r="O25" s="243"/>
      <c r="P25" s="243"/>
      <c r="Q25" s="243"/>
      <c r="R25" s="244"/>
    </row>
    <row r="27" spans="1:29" ht="21" customHeight="1">
      <c r="A27" t="s">
        <v>64</v>
      </c>
      <c r="D27" s="9" t="s">
        <v>65</v>
      </c>
      <c r="E27" s="9"/>
      <c r="M27" s="289" t="s">
        <v>66</v>
      </c>
      <c r="N27" s="290"/>
      <c r="O27" s="10"/>
      <c r="P27" s="11"/>
      <c r="Q27" s="11"/>
      <c r="R27" s="12"/>
      <c r="AB27" s="21" t="s">
        <v>580</v>
      </c>
      <c r="AC27" t="s">
        <v>581</v>
      </c>
    </row>
    <row r="28" spans="1:29" ht="6.75" customHeight="1">
      <c r="AB28" s="21"/>
      <c r="AC28" t="s">
        <v>582</v>
      </c>
    </row>
    <row r="29" spans="1:29" ht="24">
      <c r="C29" s="13" t="s">
        <v>67</v>
      </c>
      <c r="D29" s="13"/>
      <c r="E29" s="13"/>
      <c r="AB29" s="21" t="s">
        <v>562</v>
      </c>
      <c r="AC29" t="s">
        <v>563</v>
      </c>
    </row>
    <row r="30" spans="1:29" ht="8.25" customHeight="1"/>
    <row r="31" spans="1:29">
      <c r="A31" s="9" t="s">
        <v>631</v>
      </c>
      <c r="O31" s="14"/>
      <c r="P31" s="15" t="s">
        <v>68</v>
      </c>
    </row>
    <row r="32" spans="1:29">
      <c r="O32" s="16"/>
      <c r="P32" s="17" t="s">
        <v>69</v>
      </c>
    </row>
    <row r="33" spans="1:41" ht="16.5" customHeight="1">
      <c r="A33" s="291" t="s">
        <v>70</v>
      </c>
      <c r="B33" s="292"/>
      <c r="C33" s="292"/>
      <c r="D33" s="293"/>
      <c r="E33" s="294"/>
      <c r="F33" s="295"/>
      <c r="G33" s="296"/>
      <c r="H33" s="297"/>
      <c r="I33" s="298"/>
      <c r="J33" s="18" t="s">
        <v>71</v>
      </c>
    </row>
    <row r="34" spans="1:41" ht="16.5" customHeight="1">
      <c r="A34" s="291" t="s">
        <v>553</v>
      </c>
      <c r="B34" s="292"/>
      <c r="C34" s="292"/>
      <c r="D34" s="299"/>
      <c r="E34" s="300"/>
      <c r="F34" s="300"/>
      <c r="G34" s="301"/>
      <c r="H34" s="176" t="s">
        <v>554</v>
      </c>
      <c r="I34" s="302" t="s">
        <v>555</v>
      </c>
      <c r="J34" s="303"/>
      <c r="K34" s="303"/>
      <c r="L34" s="304"/>
      <c r="M34" s="176"/>
      <c r="N34" s="305" t="s">
        <v>601</v>
      </c>
      <c r="O34" s="306"/>
      <c r="P34" s="306"/>
      <c r="Q34" s="306"/>
      <c r="R34" s="306"/>
      <c r="S34" s="306"/>
    </row>
    <row r="35" spans="1:41" ht="21.75" customHeight="1">
      <c r="A35" s="292" t="s">
        <v>72</v>
      </c>
      <c r="B35" s="292"/>
      <c r="C35" s="292"/>
      <c r="D35" s="307"/>
      <c r="E35" s="308"/>
      <c r="F35" s="308"/>
      <c r="G35" s="308"/>
      <c r="H35" s="308"/>
      <c r="I35" s="308"/>
      <c r="J35" s="308"/>
      <c r="K35" s="308"/>
      <c r="L35" s="308"/>
      <c r="M35" s="308"/>
      <c r="N35" s="308"/>
      <c r="O35" s="308"/>
      <c r="P35" s="308"/>
      <c r="Q35" s="308"/>
      <c r="R35" s="309"/>
    </row>
    <row r="36" spans="1:41" ht="21.75" customHeight="1">
      <c r="A36" s="292" t="s">
        <v>73</v>
      </c>
      <c r="B36" s="292"/>
      <c r="C36" s="292"/>
      <c r="D36" s="307"/>
      <c r="E36" s="308"/>
      <c r="F36" s="308"/>
      <c r="G36" s="308"/>
      <c r="H36" s="308"/>
      <c r="I36" s="308"/>
      <c r="J36" s="308"/>
      <c r="K36" s="308"/>
      <c r="L36" s="308"/>
      <c r="M36" s="308"/>
      <c r="N36" s="308"/>
      <c r="O36" s="308"/>
      <c r="P36" s="308"/>
      <c r="Q36" s="308"/>
      <c r="R36" s="309"/>
    </row>
    <row r="37" spans="1:41" ht="21.75" customHeight="1">
      <c r="A37" s="310" t="s">
        <v>521</v>
      </c>
      <c r="B37" s="292"/>
      <c r="C37" s="292"/>
      <c r="D37" s="311"/>
      <c r="E37" s="312"/>
      <c r="F37" s="312"/>
      <c r="G37" s="312"/>
      <c r="H37" s="312"/>
      <c r="I37" s="313"/>
      <c r="J37" s="314" t="s">
        <v>74</v>
      </c>
      <c r="K37" s="315"/>
      <c r="L37" s="316"/>
      <c r="M37" s="317"/>
      <c r="N37" s="318"/>
      <c r="O37" s="319"/>
      <c r="P37" s="317"/>
      <c r="Q37" s="318"/>
      <c r="R37" s="319"/>
    </row>
    <row r="38" spans="1:41" ht="21.75" customHeight="1">
      <c r="A38" s="310" t="s">
        <v>522</v>
      </c>
      <c r="B38" s="292"/>
      <c r="C38" s="292"/>
      <c r="D38" s="331"/>
      <c r="E38" s="332"/>
      <c r="F38" s="332"/>
      <c r="G38" s="332"/>
      <c r="H38" s="332"/>
      <c r="I38" s="333"/>
      <c r="J38" s="314" t="s">
        <v>74</v>
      </c>
      <c r="K38" s="315"/>
      <c r="L38" s="316"/>
      <c r="M38" s="317"/>
      <c r="N38" s="318"/>
      <c r="O38" s="319"/>
      <c r="P38" s="317"/>
      <c r="Q38" s="318"/>
      <c r="R38" s="319"/>
    </row>
    <row r="39" spans="1:41" ht="21.75" customHeight="1">
      <c r="A39" s="292" t="s">
        <v>75</v>
      </c>
      <c r="B39" s="292"/>
      <c r="C39" s="292"/>
      <c r="D39" s="334"/>
      <c r="E39" s="335"/>
      <c r="F39" s="335"/>
      <c r="G39" s="335"/>
      <c r="H39" s="336"/>
      <c r="I39" s="19" t="s">
        <v>76</v>
      </c>
      <c r="J39" s="337"/>
      <c r="K39" s="335"/>
      <c r="L39" s="335"/>
      <c r="M39" s="335"/>
      <c r="N39" s="335"/>
      <c r="O39" s="336"/>
    </row>
    <row r="40" spans="1:41" ht="23.25" customHeight="1">
      <c r="A40" s="19"/>
      <c r="B40" s="19"/>
      <c r="C40" s="19"/>
      <c r="D40" s="320" t="s">
        <v>550</v>
      </c>
      <c r="E40" s="320"/>
      <c r="F40" s="320"/>
      <c r="G40" s="320"/>
      <c r="H40" s="320"/>
      <c r="I40" s="320"/>
      <c r="J40" s="320"/>
      <c r="K40" s="320"/>
      <c r="L40" s="320"/>
      <c r="M40" s="320"/>
      <c r="N40" s="320"/>
      <c r="O40" s="320"/>
      <c r="P40" s="320"/>
      <c r="Q40" s="320"/>
      <c r="R40" s="320"/>
    </row>
    <row r="41" spans="1:41" ht="13.5" customHeight="1">
      <c r="H41" s="20" t="s">
        <v>77</v>
      </c>
    </row>
    <row r="42" spans="1:41" ht="19.5" customHeight="1">
      <c r="A42" s="292" t="s">
        <v>78</v>
      </c>
      <c r="B42" s="292"/>
      <c r="C42" s="292"/>
      <c r="D42" s="321"/>
      <c r="E42" s="322"/>
      <c r="F42" s="323"/>
      <c r="G42" s="21"/>
      <c r="H42" s="324"/>
      <c r="I42" s="325"/>
      <c r="J42" s="325"/>
      <c r="K42" s="325"/>
      <c r="L42" s="325"/>
      <c r="M42" s="325"/>
      <c r="N42" s="325"/>
      <c r="O42" s="325"/>
      <c r="P42" s="325"/>
      <c r="Q42" s="325"/>
      <c r="R42" s="326"/>
    </row>
    <row r="43" spans="1:41" ht="23.25" customHeight="1">
      <c r="A43" s="292" t="s">
        <v>79</v>
      </c>
      <c r="B43" s="292"/>
      <c r="C43" s="292"/>
      <c r="D43" s="327"/>
      <c r="E43" s="328"/>
      <c r="F43" s="328"/>
      <c r="G43" s="329"/>
      <c r="H43" s="329"/>
      <c r="I43" s="329"/>
      <c r="J43" s="329"/>
      <c r="K43" s="329"/>
      <c r="L43" s="329"/>
      <c r="M43" s="329"/>
      <c r="N43" s="329"/>
      <c r="O43" s="329"/>
      <c r="P43" s="329"/>
      <c r="Q43" s="329"/>
      <c r="R43" s="330"/>
    </row>
    <row r="44" spans="1:41" ht="23.25" customHeight="1">
      <c r="A44" s="292" t="s">
        <v>80</v>
      </c>
      <c r="B44" s="292"/>
      <c r="C44" s="292"/>
      <c r="D44" s="347"/>
      <c r="E44" s="329"/>
      <c r="F44" s="329"/>
      <c r="G44" s="329"/>
      <c r="H44" s="329"/>
      <c r="I44" s="329"/>
      <c r="J44" s="329"/>
      <c r="K44" s="329"/>
      <c r="L44" s="329"/>
      <c r="M44" s="329"/>
      <c r="N44" s="329"/>
      <c r="O44" s="329"/>
      <c r="P44" s="329"/>
      <c r="Q44" s="329"/>
      <c r="R44" s="330"/>
    </row>
    <row r="45" spans="1:41" ht="19.5" customHeight="1">
      <c r="A45" s="292" t="s">
        <v>81</v>
      </c>
      <c r="B45" s="292"/>
      <c r="C45" s="292"/>
      <c r="D45" s="347"/>
      <c r="E45" s="329"/>
      <c r="F45" s="329"/>
      <c r="G45" s="329"/>
      <c r="H45" s="329"/>
      <c r="I45" s="329"/>
      <c r="J45" s="329"/>
      <c r="K45" s="329"/>
      <c r="L45" s="329"/>
      <c r="M45" s="329"/>
      <c r="N45" s="329"/>
      <c r="O45" s="329"/>
      <c r="P45" s="329"/>
      <c r="Q45" s="329"/>
      <c r="R45" s="330"/>
    </row>
    <row r="46" spans="1:41" ht="11.25" customHeight="1">
      <c r="A46" s="19"/>
      <c r="B46" s="19"/>
      <c r="C46" s="19"/>
    </row>
    <row r="47" spans="1:41" ht="19.5" customHeight="1">
      <c r="A47" s="292" t="s">
        <v>82</v>
      </c>
      <c r="B47" s="292"/>
      <c r="C47" s="292"/>
      <c r="D47" s="348" t="s">
        <v>557</v>
      </c>
      <c r="E47" s="348"/>
      <c r="F47" s="19" t="s">
        <v>558</v>
      </c>
      <c r="G47" s="19" t="s">
        <v>559</v>
      </c>
      <c r="H47" s="348" t="s">
        <v>193</v>
      </c>
      <c r="I47" s="348"/>
      <c r="J47" s="348"/>
      <c r="L47" s="349" t="s">
        <v>560</v>
      </c>
      <c r="M47" s="349"/>
      <c r="N47" s="19" t="s">
        <v>558</v>
      </c>
      <c r="O47" s="19" t="s">
        <v>559</v>
      </c>
      <c r="P47" s="349" t="s">
        <v>561</v>
      </c>
      <c r="Q47" s="349"/>
      <c r="R47" s="349"/>
    </row>
    <row r="48" spans="1:41" ht="24" customHeight="1">
      <c r="A48" s="292" t="s">
        <v>87</v>
      </c>
      <c r="B48" s="292"/>
      <c r="C48" s="292"/>
      <c r="D48" s="338"/>
      <c r="E48" s="339"/>
      <c r="F48" s="22"/>
      <c r="G48" s="23"/>
      <c r="H48" s="340"/>
      <c r="I48" s="341"/>
      <c r="J48" s="342"/>
      <c r="L48" s="338"/>
      <c r="M48" s="339"/>
      <c r="N48" s="22"/>
      <c r="O48" s="23"/>
      <c r="P48" s="343"/>
      <c r="Q48" s="341"/>
      <c r="R48" s="342"/>
      <c r="U48" s="178"/>
      <c r="AB48" s="178" t="str">
        <f>$D$48&amp;"年"&amp;$F$48&amp;"月"&amp;$G$48&amp;"日"</f>
        <v>年月日</v>
      </c>
      <c r="AC48" s="178" t="str">
        <f>$L$48&amp;"年"&amp;$N$48&amp;"月"&amp;$O$48&amp;"日"</f>
        <v>年月日</v>
      </c>
      <c r="AN48" s="113"/>
      <c r="AO48" s="113"/>
    </row>
    <row r="49" spans="1:24" ht="9" customHeight="1"/>
    <row r="50" spans="1:24" ht="20.25" customHeight="1">
      <c r="A50" s="292" t="s">
        <v>90</v>
      </c>
      <c r="B50" s="292"/>
      <c r="C50" s="292"/>
      <c r="D50" s="185"/>
      <c r="E50" s="344" t="s">
        <v>91</v>
      </c>
      <c r="F50" s="344"/>
      <c r="G50" s="344"/>
      <c r="H50" s="25"/>
      <c r="I50" s="18" t="s">
        <v>92</v>
      </c>
      <c r="L50" s="26" t="s">
        <v>93</v>
      </c>
      <c r="M50" s="26"/>
      <c r="N50" s="345"/>
      <c r="O50" s="346"/>
      <c r="P50" s="1" t="s">
        <v>94</v>
      </c>
      <c r="Q50" s="18" t="s">
        <v>95</v>
      </c>
      <c r="R50" s="18"/>
      <c r="S50" s="1"/>
      <c r="T50" s="1"/>
      <c r="U50" s="1"/>
      <c r="V50" s="1"/>
    </row>
    <row r="51" spans="1:24" ht="20.25" customHeight="1">
      <c r="A51" s="292" t="s">
        <v>96</v>
      </c>
      <c r="B51" s="292"/>
      <c r="C51" s="292"/>
      <c r="D51" s="24"/>
      <c r="E51" s="344" t="s">
        <v>97</v>
      </c>
      <c r="F51" s="344"/>
      <c r="G51" s="344"/>
      <c r="H51" s="25"/>
      <c r="I51" s="18" t="s">
        <v>98</v>
      </c>
      <c r="L51" s="18" t="s">
        <v>99</v>
      </c>
      <c r="M51" s="18"/>
      <c r="N51" s="345"/>
      <c r="O51" s="346"/>
      <c r="P51" s="1" t="s">
        <v>100</v>
      </c>
      <c r="Q51" s="18" t="s">
        <v>95</v>
      </c>
      <c r="R51" s="18"/>
      <c r="S51" s="1"/>
      <c r="T51" s="1"/>
      <c r="U51" s="1"/>
      <c r="V51" s="1"/>
    </row>
    <row r="52" spans="1:24" ht="20.25" customHeight="1">
      <c r="A52" s="292" t="s">
        <v>101</v>
      </c>
      <c r="B52" s="292"/>
      <c r="C52" s="292"/>
      <c r="D52" s="25"/>
      <c r="E52" s="344" t="s">
        <v>102</v>
      </c>
      <c r="F52" s="344"/>
      <c r="G52" s="344"/>
      <c r="H52" s="25"/>
      <c r="I52" s="18" t="s">
        <v>103</v>
      </c>
      <c r="L52" s="27" t="s">
        <v>104</v>
      </c>
      <c r="M52" s="27"/>
      <c r="N52" s="345"/>
      <c r="O52" s="353"/>
      <c r="P52" s="1" t="s">
        <v>100</v>
      </c>
      <c r="Q52" s="18" t="s">
        <v>95</v>
      </c>
      <c r="R52" s="18"/>
      <c r="S52" s="1"/>
      <c r="T52" s="1"/>
      <c r="U52" s="1"/>
      <c r="V52" s="1"/>
    </row>
    <row r="53" spans="1:24" ht="20.25" customHeight="1">
      <c r="D53" s="25"/>
      <c r="E53" s="344" t="s">
        <v>105</v>
      </c>
      <c r="F53" s="344"/>
      <c r="G53" s="344"/>
      <c r="H53" s="25"/>
      <c r="I53" s="18" t="s">
        <v>106</v>
      </c>
      <c r="L53" s="306" t="s">
        <v>107</v>
      </c>
      <c r="M53" s="306"/>
      <c r="N53" s="306"/>
      <c r="O53" s="350"/>
      <c r="P53" s="351"/>
      <c r="Q53" s="194" t="s">
        <v>534</v>
      </c>
      <c r="R53" s="1"/>
      <c r="S53" s="1"/>
      <c r="T53" s="1"/>
      <c r="U53" s="1"/>
      <c r="V53" s="1"/>
    </row>
    <row r="54" spans="1:24" ht="20.25" customHeight="1">
      <c r="H54" s="25"/>
      <c r="I54" s="18" t="s">
        <v>108</v>
      </c>
      <c r="L54" s="18" t="s">
        <v>543</v>
      </c>
      <c r="M54" s="18"/>
      <c r="N54" s="186"/>
      <c r="O54" s="209" t="s">
        <v>549</v>
      </c>
      <c r="P54" s="195"/>
      <c r="Q54" s="26" t="s">
        <v>109</v>
      </c>
      <c r="R54" s="26"/>
      <c r="S54" s="1"/>
      <c r="V54" s="26"/>
    </row>
    <row r="55" spans="1:24" ht="12.75" customHeight="1">
      <c r="L55" s="9" t="s">
        <v>604</v>
      </c>
    </row>
    <row r="56" spans="1:24" ht="20.25" customHeight="1">
      <c r="A56" s="289" t="s">
        <v>110</v>
      </c>
      <c r="B56" s="289"/>
      <c r="C56" s="289"/>
      <c r="D56" s="345"/>
      <c r="E56" s="346"/>
      <c r="F56" t="s">
        <v>111</v>
      </c>
      <c r="G56" s="352" t="s">
        <v>112</v>
      </c>
      <c r="H56" s="352"/>
      <c r="I56" s="1"/>
      <c r="J56" s="1" t="s">
        <v>113</v>
      </c>
      <c r="K56" s="1"/>
      <c r="L56" s="28"/>
      <c r="M56" s="28"/>
      <c r="N56" s="28"/>
      <c r="O56" s="1"/>
      <c r="P56" s="1"/>
      <c r="Q56" s="28"/>
      <c r="R56" s="1"/>
      <c r="S56" s="1"/>
      <c r="T56" s="18"/>
      <c r="U56" s="1"/>
      <c r="V56" s="1"/>
      <c r="W56" s="1"/>
      <c r="X56" s="1"/>
    </row>
    <row r="57" spans="1:24" ht="20.25" customHeight="1">
      <c r="A57" s="362" t="s">
        <v>114</v>
      </c>
      <c r="B57" s="363"/>
      <c r="C57" s="363"/>
      <c r="D57" s="345"/>
      <c r="E57" s="346"/>
      <c r="F57" t="s">
        <v>100</v>
      </c>
      <c r="H57" s="1"/>
      <c r="I57" s="18"/>
      <c r="J57" s="18" t="s">
        <v>115</v>
      </c>
      <c r="K57" s="1"/>
      <c r="L57" s="28"/>
      <c r="M57" s="1"/>
      <c r="N57" s="1" t="s">
        <v>116</v>
      </c>
      <c r="O57" s="1"/>
      <c r="P57" s="1" t="s">
        <v>117</v>
      </c>
      <c r="Q57" s="1"/>
      <c r="R57" s="18" t="s">
        <v>118</v>
      </c>
      <c r="S57" s="1"/>
      <c r="T57" s="18"/>
      <c r="U57" s="1"/>
      <c r="V57" s="18"/>
      <c r="W57" s="28"/>
      <c r="X57" s="28"/>
    </row>
    <row r="58" spans="1:24" ht="9.75" customHeight="1"/>
    <row r="59" spans="1:24" ht="20.25" customHeight="1">
      <c r="A59" s="292" t="s">
        <v>119</v>
      </c>
      <c r="B59" s="292"/>
      <c r="C59" s="292"/>
      <c r="D59" s="1"/>
      <c r="E59" s="1" t="s">
        <v>120</v>
      </c>
      <c r="F59" s="1"/>
      <c r="G59" s="1"/>
      <c r="H59" s="26" t="s">
        <v>121</v>
      </c>
      <c r="I59" s="1"/>
      <c r="J59" s="26"/>
    </row>
    <row r="60" spans="1:24" ht="20.25" customHeight="1">
      <c r="D60" s="1"/>
      <c r="E60" s="1" t="s">
        <v>122</v>
      </c>
      <c r="F60" s="1"/>
      <c r="G60" s="1"/>
      <c r="H60" s="26" t="s">
        <v>123</v>
      </c>
      <c r="I60" s="1"/>
      <c r="J60" s="26"/>
    </row>
    <row r="61" spans="1:24" ht="20.25" customHeight="1">
      <c r="D61" s="1"/>
      <c r="E61" s="1" t="s">
        <v>124</v>
      </c>
      <c r="F61" s="1"/>
      <c r="G61" s="1"/>
      <c r="H61" s="29" t="s">
        <v>125</v>
      </c>
      <c r="I61" s="1"/>
      <c r="J61" s="29"/>
    </row>
    <row r="62" spans="1:24" ht="9.75" customHeight="1">
      <c r="D62" s="1"/>
      <c r="E62" s="1"/>
      <c r="F62" s="1"/>
      <c r="G62" s="1"/>
      <c r="H62" s="1"/>
      <c r="I62" s="1"/>
      <c r="J62" s="1"/>
    </row>
    <row r="63" spans="1:24" ht="20.25" customHeight="1">
      <c r="A63" s="292" t="s">
        <v>126</v>
      </c>
      <c r="B63" s="292"/>
      <c r="C63" s="292"/>
      <c r="D63" s="1"/>
      <c r="E63" s="18" t="s">
        <v>127</v>
      </c>
      <c r="F63" s="1"/>
      <c r="G63" s="1"/>
      <c r="H63" s="1"/>
      <c r="I63" s="1"/>
      <c r="J63" s="1"/>
    </row>
    <row r="64" spans="1:24" ht="20.25" customHeight="1">
      <c r="D64" s="1"/>
      <c r="E64" s="1" t="s">
        <v>128</v>
      </c>
      <c r="F64" s="1"/>
      <c r="G64" s="1"/>
      <c r="H64" s="1"/>
      <c r="I64" s="1"/>
      <c r="J64" s="1"/>
      <c r="K64" s="26" t="s">
        <v>129</v>
      </c>
    </row>
    <row r="65" spans="1:74" ht="9.75" customHeight="1">
      <c r="D65" s="1"/>
      <c r="E65" s="1"/>
      <c r="F65" s="1"/>
      <c r="G65" s="1"/>
      <c r="H65" s="1"/>
      <c r="I65" s="1"/>
      <c r="J65" s="1"/>
      <c r="K65" s="26"/>
    </row>
    <row r="66" spans="1:74" ht="20.25" customHeight="1">
      <c r="A66" s="320" t="s">
        <v>659</v>
      </c>
      <c r="B66" s="364"/>
      <c r="C66" s="364"/>
      <c r="D66" s="1"/>
      <c r="E66" s="1" t="s">
        <v>130</v>
      </c>
      <c r="F66" s="28"/>
      <c r="G66" s="26" t="s">
        <v>131</v>
      </c>
      <c r="H66" s="26"/>
      <c r="I66" s="28"/>
      <c r="J66" s="18"/>
    </row>
    <row r="67" spans="1:74" ht="20.25" customHeight="1">
      <c r="A67" s="364"/>
      <c r="B67" s="364"/>
      <c r="C67" s="364"/>
      <c r="D67" s="1"/>
      <c r="E67" s="1" t="s">
        <v>132</v>
      </c>
      <c r="F67" s="1"/>
      <c r="G67" s="26" t="s">
        <v>133</v>
      </c>
      <c r="H67" s="26"/>
      <c r="I67" s="1"/>
      <c r="J67" s="18"/>
    </row>
    <row r="68" spans="1:74" ht="20.25" customHeight="1">
      <c r="A68" s="292" t="s">
        <v>134</v>
      </c>
      <c r="B68" s="292"/>
      <c r="C68" s="292"/>
      <c r="D68" s="1"/>
      <c r="E68" s="1" t="s">
        <v>135</v>
      </c>
      <c r="F68" s="1"/>
      <c r="G68" s="1"/>
      <c r="H68" s="1" t="s">
        <v>136</v>
      </c>
      <c r="I68" s="1"/>
      <c r="J68" s="1"/>
    </row>
    <row r="69" spans="1:74" ht="20.25" customHeight="1">
      <c r="A69" s="292" t="s">
        <v>137</v>
      </c>
      <c r="B69" s="292"/>
      <c r="C69" s="30" t="s">
        <v>138</v>
      </c>
      <c r="D69" s="30"/>
    </row>
    <row r="70" spans="1:74" ht="30.75" customHeight="1">
      <c r="B70" s="354"/>
      <c r="C70" s="355"/>
      <c r="D70" s="355"/>
      <c r="E70" s="355"/>
      <c r="F70" s="355"/>
      <c r="G70" s="355"/>
      <c r="H70" s="355"/>
      <c r="I70" s="355"/>
      <c r="J70" s="355"/>
      <c r="K70" s="355"/>
      <c r="L70" s="355"/>
      <c r="M70" s="355"/>
      <c r="N70" s="355"/>
      <c r="O70" s="355"/>
      <c r="P70" s="355"/>
      <c r="Q70" s="355"/>
      <c r="R70" s="356"/>
    </row>
    <row r="71" spans="1:74" ht="7.5" customHeight="1"/>
    <row r="72" spans="1:74" ht="24">
      <c r="F72" s="13" t="s">
        <v>139</v>
      </c>
    </row>
    <row r="73" spans="1:74" ht="3.6" customHeight="1" thickBot="1">
      <c r="F73" s="13"/>
    </row>
    <row r="74" spans="1:74" ht="33" customHeight="1" thickBot="1">
      <c r="A74" s="357" t="s">
        <v>140</v>
      </c>
      <c r="B74" s="357"/>
      <c r="C74" s="357" t="str">
        <f>IF(D36="","",D36)</f>
        <v/>
      </c>
      <c r="D74" s="357"/>
      <c r="E74" s="357"/>
      <c r="F74" s="357"/>
      <c r="G74" s="357"/>
      <c r="H74" s="357"/>
      <c r="I74" t="s">
        <v>141</v>
      </c>
      <c r="O74" s="358" t="s">
        <v>212</v>
      </c>
      <c r="P74" s="352"/>
      <c r="Q74" s="359"/>
      <c r="R74" s="360" t="str">
        <f>IF(M34="","",M34)</f>
        <v/>
      </c>
      <c r="S74" s="361"/>
    </row>
    <row r="75" spans="1:74" ht="26.25" customHeight="1" thickBot="1">
      <c r="B75" s="252" t="s">
        <v>632</v>
      </c>
      <c r="C75" s="9"/>
      <c r="J75" s="365" t="s">
        <v>205</v>
      </c>
      <c r="K75" s="366"/>
      <c r="L75" s="367"/>
      <c r="M75" s="368" t="str">
        <f>IF(D51="○","半区画","")</f>
        <v/>
      </c>
      <c r="N75" s="361"/>
      <c r="O75" s="369" t="s">
        <v>142</v>
      </c>
      <c r="P75" s="370"/>
      <c r="Q75" s="371"/>
      <c r="R75" s="360" t="str">
        <f>H34</f>
        <v>市内</v>
      </c>
      <c r="S75" s="361"/>
      <c r="AP75">
        <v>1</v>
      </c>
      <c r="AQ75">
        <f>AP75+1</f>
        <v>2</v>
      </c>
      <c r="AR75">
        <f t="shared" ref="AR75:BD75" si="0">AQ75+1</f>
        <v>3</v>
      </c>
      <c r="AS75">
        <f t="shared" si="0"/>
        <v>4</v>
      </c>
      <c r="AT75">
        <f t="shared" si="0"/>
        <v>5</v>
      </c>
      <c r="AU75">
        <f t="shared" si="0"/>
        <v>6</v>
      </c>
      <c r="AV75">
        <f t="shared" si="0"/>
        <v>7</v>
      </c>
      <c r="AW75">
        <f t="shared" si="0"/>
        <v>8</v>
      </c>
      <c r="AX75">
        <f t="shared" si="0"/>
        <v>9</v>
      </c>
      <c r="AY75">
        <f t="shared" si="0"/>
        <v>10</v>
      </c>
      <c r="AZ75">
        <f t="shared" si="0"/>
        <v>11</v>
      </c>
      <c r="BA75">
        <f t="shared" si="0"/>
        <v>12</v>
      </c>
      <c r="BB75">
        <f t="shared" si="0"/>
        <v>13</v>
      </c>
      <c r="BC75">
        <f t="shared" si="0"/>
        <v>14</v>
      </c>
      <c r="BD75">
        <f t="shared" si="0"/>
        <v>15</v>
      </c>
      <c r="BH75" s="220">
        <v>1</v>
      </c>
      <c r="BI75" s="220">
        <f>BH75+1</f>
        <v>2</v>
      </c>
      <c r="BJ75" s="220">
        <f t="shared" ref="BJ75:BV75" si="1">BI75+1</f>
        <v>3</v>
      </c>
      <c r="BK75" s="220">
        <f t="shared" si="1"/>
        <v>4</v>
      </c>
      <c r="BL75" s="220">
        <f t="shared" si="1"/>
        <v>5</v>
      </c>
      <c r="BM75" s="220">
        <f t="shared" si="1"/>
        <v>6</v>
      </c>
      <c r="BN75" s="220">
        <f t="shared" si="1"/>
        <v>7</v>
      </c>
      <c r="BO75" s="220">
        <f t="shared" si="1"/>
        <v>8</v>
      </c>
      <c r="BP75" s="220">
        <f t="shared" si="1"/>
        <v>9</v>
      </c>
      <c r="BQ75" s="220">
        <f t="shared" si="1"/>
        <v>10</v>
      </c>
      <c r="BR75" s="220">
        <f t="shared" si="1"/>
        <v>11</v>
      </c>
      <c r="BS75" s="220">
        <f t="shared" si="1"/>
        <v>12</v>
      </c>
      <c r="BT75" s="220">
        <f t="shared" si="1"/>
        <v>13</v>
      </c>
      <c r="BU75" s="220">
        <f t="shared" si="1"/>
        <v>14</v>
      </c>
      <c r="BV75" s="220">
        <f t="shared" si="1"/>
        <v>15</v>
      </c>
    </row>
    <row r="76" spans="1:74" ht="21" customHeight="1">
      <c r="A76" s="372" t="s">
        <v>143</v>
      </c>
      <c r="B76" s="373"/>
      <c r="C76" s="374" t="str">
        <f>AN133</f>
        <v/>
      </c>
      <c r="D76" s="374"/>
      <c r="E76" s="374"/>
      <c r="F76" s="374" t="str">
        <f>IFERROR(IF(1=$AP$133,"",C76+1),"")</f>
        <v/>
      </c>
      <c r="G76" s="374"/>
      <c r="H76" s="374"/>
      <c r="I76" s="374" t="str">
        <f>IFERROR(IF(2=$AP$133,"",F76+1),"")</f>
        <v/>
      </c>
      <c r="J76" s="374"/>
      <c r="K76" s="374"/>
      <c r="L76" s="374" t="str">
        <f>IFERROR(IF(3=$AP$133,"",I76+1),"")</f>
        <v/>
      </c>
      <c r="M76" s="374"/>
      <c r="N76" s="374"/>
      <c r="O76" s="374" t="str">
        <f>IFERROR(IF(4=$AP$133,"",L76+1),"")</f>
        <v/>
      </c>
      <c r="P76" s="374"/>
      <c r="Q76" s="374"/>
      <c r="R76" s="398" t="s">
        <v>144</v>
      </c>
      <c r="S76" s="399"/>
      <c r="AN76" s="372" t="s">
        <v>143</v>
      </c>
      <c r="AO76" s="373"/>
      <c r="AP76" s="387"/>
      <c r="AQ76" s="387"/>
      <c r="AR76" s="387"/>
      <c r="AS76" s="387"/>
      <c r="AT76" s="387"/>
      <c r="AU76" s="387"/>
      <c r="AV76" s="387"/>
      <c r="AW76" s="387"/>
      <c r="AX76" s="387"/>
      <c r="AY76" s="387"/>
      <c r="AZ76" s="387"/>
      <c r="BA76" s="387"/>
      <c r="BB76" s="387"/>
      <c r="BC76" s="387"/>
      <c r="BD76" s="387"/>
      <c r="BH76" s="220"/>
      <c r="BI76" s="220"/>
      <c r="BJ76" s="220"/>
      <c r="BK76" s="220"/>
      <c r="BL76" s="220"/>
      <c r="BM76" s="220"/>
      <c r="BN76" s="220"/>
      <c r="BO76" s="220"/>
      <c r="BP76" s="220"/>
      <c r="BQ76" s="220"/>
      <c r="BR76" s="220"/>
      <c r="BS76" s="220"/>
      <c r="BT76" s="220"/>
      <c r="BU76" s="220"/>
      <c r="BV76" s="220"/>
    </row>
    <row r="77" spans="1:74" ht="18" customHeight="1">
      <c r="A77" s="388"/>
      <c r="B77" s="389"/>
      <c r="C77" s="31" t="s">
        <v>145</v>
      </c>
      <c r="D77" s="31" t="s">
        <v>146</v>
      </c>
      <c r="E77" s="31" t="s">
        <v>147</v>
      </c>
      <c r="F77" s="31" t="s">
        <v>145</v>
      </c>
      <c r="G77" s="31" t="s">
        <v>146</v>
      </c>
      <c r="H77" s="31" t="s">
        <v>147</v>
      </c>
      <c r="I77" s="31" t="s">
        <v>145</v>
      </c>
      <c r="J77" s="31" t="s">
        <v>146</v>
      </c>
      <c r="K77" s="31" t="s">
        <v>147</v>
      </c>
      <c r="L77" s="31" t="s">
        <v>145</v>
      </c>
      <c r="M77" s="31" t="s">
        <v>146</v>
      </c>
      <c r="N77" s="31" t="s">
        <v>147</v>
      </c>
      <c r="O77" s="31" t="s">
        <v>145</v>
      </c>
      <c r="P77" s="31" t="s">
        <v>146</v>
      </c>
      <c r="Q77" s="31" t="s">
        <v>147</v>
      </c>
      <c r="R77" s="400"/>
      <c r="S77" s="401"/>
      <c r="AN77" s="388"/>
      <c r="AO77" s="389"/>
      <c r="AP77" s="31" t="s">
        <v>145</v>
      </c>
      <c r="AQ77" s="31" t="s">
        <v>146</v>
      </c>
      <c r="AR77" s="31" t="s">
        <v>147</v>
      </c>
      <c r="AS77" s="31" t="s">
        <v>145</v>
      </c>
      <c r="AT77" s="31" t="s">
        <v>146</v>
      </c>
      <c r="AU77" s="31" t="s">
        <v>147</v>
      </c>
      <c r="AV77" s="31" t="s">
        <v>145</v>
      </c>
      <c r="AW77" s="31" t="s">
        <v>146</v>
      </c>
      <c r="AX77" s="31" t="s">
        <v>147</v>
      </c>
      <c r="AY77" s="31" t="s">
        <v>145</v>
      </c>
      <c r="AZ77" s="31" t="s">
        <v>146</v>
      </c>
      <c r="BA77" s="31" t="s">
        <v>147</v>
      </c>
      <c r="BB77" s="31" t="s">
        <v>145</v>
      </c>
      <c r="BC77" s="31" t="s">
        <v>146</v>
      </c>
      <c r="BD77" s="31" t="s">
        <v>147</v>
      </c>
      <c r="BH77" s="221"/>
      <c r="BI77" s="221"/>
      <c r="BJ77" s="221"/>
      <c r="BK77" s="221"/>
      <c r="BL77" s="221"/>
      <c r="BM77" s="221"/>
      <c r="BN77" s="221"/>
      <c r="BO77" s="221"/>
      <c r="BP77" s="221"/>
      <c r="BQ77" s="221"/>
      <c r="BR77" s="221"/>
      <c r="BS77" s="221"/>
      <c r="BT77" s="221"/>
      <c r="BU77" s="221"/>
      <c r="BV77" s="221"/>
    </row>
    <row r="78" spans="1:74" ht="32.25" customHeight="1" thickBot="1">
      <c r="A78" s="390"/>
      <c r="B78" s="391"/>
      <c r="C78" s="32" t="s">
        <v>148</v>
      </c>
      <c r="D78" s="33" t="s">
        <v>149</v>
      </c>
      <c r="E78" s="33" t="s">
        <v>150</v>
      </c>
      <c r="F78" s="32" t="s">
        <v>148</v>
      </c>
      <c r="G78" s="33" t="s">
        <v>149</v>
      </c>
      <c r="H78" s="33" t="s">
        <v>150</v>
      </c>
      <c r="I78" s="32" t="s">
        <v>148</v>
      </c>
      <c r="J78" s="33" t="s">
        <v>149</v>
      </c>
      <c r="K78" s="33" t="s">
        <v>150</v>
      </c>
      <c r="L78" s="32" t="s">
        <v>148</v>
      </c>
      <c r="M78" s="33" t="s">
        <v>149</v>
      </c>
      <c r="N78" s="33" t="s">
        <v>150</v>
      </c>
      <c r="O78" s="32" t="s">
        <v>148</v>
      </c>
      <c r="P78" s="33" t="s">
        <v>149</v>
      </c>
      <c r="Q78" s="33" t="s">
        <v>150</v>
      </c>
      <c r="R78" s="402"/>
      <c r="S78" s="403"/>
      <c r="AN78" s="390"/>
      <c r="AO78" s="391"/>
      <c r="AP78" s="34" t="s">
        <v>151</v>
      </c>
      <c r="AQ78" s="35" t="s">
        <v>149</v>
      </c>
      <c r="AR78" s="35" t="s">
        <v>150</v>
      </c>
      <c r="AS78" s="34" t="s">
        <v>151</v>
      </c>
      <c r="AT78" s="35" t="s">
        <v>149</v>
      </c>
      <c r="AU78" s="35" t="s">
        <v>150</v>
      </c>
      <c r="AV78" s="34" t="s">
        <v>151</v>
      </c>
      <c r="AW78" s="35" t="s">
        <v>149</v>
      </c>
      <c r="AX78" s="35" t="s">
        <v>150</v>
      </c>
      <c r="AY78" s="34" t="s">
        <v>151</v>
      </c>
      <c r="AZ78" s="35" t="s">
        <v>149</v>
      </c>
      <c r="BA78" s="35" t="s">
        <v>150</v>
      </c>
      <c r="BB78" s="34" t="s">
        <v>151</v>
      </c>
      <c r="BC78" s="35" t="s">
        <v>149</v>
      </c>
      <c r="BD78" s="35" t="s">
        <v>150</v>
      </c>
      <c r="BH78" s="222"/>
      <c r="BI78" s="223"/>
      <c r="BJ78" s="223"/>
      <c r="BK78" s="223"/>
      <c r="BL78" s="223"/>
      <c r="BM78" s="223"/>
      <c r="BN78" s="223"/>
      <c r="BO78" s="223"/>
      <c r="BP78" s="223"/>
      <c r="BQ78" s="223"/>
      <c r="BR78" s="223"/>
      <c r="BS78" s="223"/>
      <c r="BT78" s="223"/>
      <c r="BU78" s="223"/>
      <c r="BV78" s="224"/>
    </row>
    <row r="79" spans="1:74" ht="35.25" customHeight="1">
      <c r="A79" s="392" t="s">
        <v>152</v>
      </c>
      <c r="B79" s="210" t="s">
        <v>153</v>
      </c>
      <c r="C79" s="173"/>
      <c r="D79" s="174"/>
      <c r="E79" s="175"/>
      <c r="F79" s="173"/>
      <c r="G79" s="174"/>
      <c r="H79" s="175"/>
      <c r="I79" s="173"/>
      <c r="J79" s="174"/>
      <c r="K79" s="175"/>
      <c r="L79" s="173"/>
      <c r="M79" s="174"/>
      <c r="N79" s="175"/>
      <c r="O79" s="173"/>
      <c r="P79" s="174"/>
      <c r="Q79" s="175"/>
      <c r="R79" s="378" t="str">
        <f>IF(BE81=0,"",BE81)</f>
        <v/>
      </c>
      <c r="S79" s="379"/>
      <c r="AN79" s="395" t="s">
        <v>152</v>
      </c>
      <c r="AO79" s="36" t="s">
        <v>153</v>
      </c>
      <c r="AP79" s="37" t="e">
        <f>ROUNDDOWN(IF(C79="○",IF($R$75="市外",AU108,AP108),"")*IF($M$75="",1,0.6)*IF($R$74="有",0.5,1),0)</f>
        <v>#VALUE!</v>
      </c>
      <c r="AQ79" s="38" t="e">
        <f t="shared" ref="AQ79:AR79" si="2">ROUNDDOWN(IF(D79="○",IF($R$75="市外",AV108,AQ108),"")*IF($M$75="",1,0.6)*IF($R$74="有",0.5,1),0)</f>
        <v>#VALUE!</v>
      </c>
      <c r="AR79" s="39" t="e">
        <f t="shared" si="2"/>
        <v>#VALUE!</v>
      </c>
      <c r="AS79" s="37" t="e">
        <f>ROUNDDOWN(IF(F79="○",IF($R$75="市外",AU108,AP108),"")*IF($M$75="",1,0.6)*IF($R$74="有",0.5,1),0)</f>
        <v>#VALUE!</v>
      </c>
      <c r="AT79" s="38" t="e">
        <f t="shared" ref="AT79:AU79" si="3">ROUNDDOWN(IF(G79="○",IF($R$75="市外",AV108,AQ108),"")*IF($M$75="",1,0.6)*IF($R$74="有",0.5,1),0)</f>
        <v>#VALUE!</v>
      </c>
      <c r="AU79" s="40" t="e">
        <f t="shared" si="3"/>
        <v>#VALUE!</v>
      </c>
      <c r="AV79" s="37" t="e">
        <f>ROUNDDOWN(IF(I79="○",IF($R$75="市外",AU108,AP108),"")*IF($M$75="",1,0.6)*IF($R$74="有",0.5,1),0)</f>
        <v>#VALUE!</v>
      </c>
      <c r="AW79" s="38" t="e">
        <f t="shared" ref="AW79:AX79" si="4">ROUNDDOWN(IF(J79="○",IF($R$75="市外",AV108,AQ108),"")*IF($M$75="",1,0.6)*IF($R$74="有",0.5,1),0)</f>
        <v>#VALUE!</v>
      </c>
      <c r="AX79" s="39" t="e">
        <f t="shared" si="4"/>
        <v>#VALUE!</v>
      </c>
      <c r="AY79" s="37" t="e">
        <f>ROUNDDOWN(IF(L79="○",IF($R$75="市外",AU108,AP108),"")*IF($M$75="",1,0.6)*IF($R$74="有",0.5,1),0)</f>
        <v>#VALUE!</v>
      </c>
      <c r="AZ79" s="38" t="e">
        <f t="shared" ref="AZ79:BA79" si="5">ROUNDDOWN(IF(M79="○",IF($R$75="市外",AV108,AQ108),"")*IF($M$75="",1,0.6)*IF($R$74="有",0.5,1),0)</f>
        <v>#VALUE!</v>
      </c>
      <c r="BA79" s="40" t="e">
        <f t="shared" si="5"/>
        <v>#VALUE!</v>
      </c>
      <c r="BB79" s="37" t="e">
        <f>ROUNDDOWN(IF(O79="○",IF($R$75="市外",AU108,AP108),"")*IF($M$75="",1,0.6)*IF($R$74="有",0.5,1),0)</f>
        <v>#VALUE!</v>
      </c>
      <c r="BC79" s="38" t="e">
        <f t="shared" ref="BC79:BD79" si="6">ROUNDDOWN(IF(P79="○",IF($R$75="市外",AV108,AQ108),"")*IF($M$75="",1,0.6)*IF($R$74="有",0.5,1),0)</f>
        <v>#VALUE!</v>
      </c>
      <c r="BD79" s="39" t="e">
        <f t="shared" si="6"/>
        <v>#VALUE!</v>
      </c>
      <c r="BH79" s="225"/>
      <c r="BI79" s="220"/>
      <c r="BJ79" s="220"/>
      <c r="BK79" s="220"/>
      <c r="BL79" s="220"/>
      <c r="BM79" s="220"/>
      <c r="BN79" s="220"/>
      <c r="BO79" s="220"/>
      <c r="BP79" s="220"/>
      <c r="BQ79" s="220"/>
      <c r="BR79" s="220"/>
      <c r="BS79" s="220"/>
      <c r="BT79" s="220"/>
      <c r="BU79" s="220"/>
      <c r="BV79" s="226"/>
    </row>
    <row r="80" spans="1:74" ht="35.25" customHeight="1">
      <c r="A80" s="393"/>
      <c r="B80" s="211" t="s">
        <v>154</v>
      </c>
      <c r="C80" s="42"/>
      <c r="D80" s="43"/>
      <c r="E80" s="44"/>
      <c r="F80" s="42"/>
      <c r="G80" s="43"/>
      <c r="H80" s="44"/>
      <c r="I80" s="42"/>
      <c r="J80" s="43"/>
      <c r="K80" s="44"/>
      <c r="L80" s="42"/>
      <c r="M80" s="43"/>
      <c r="N80" s="44"/>
      <c r="O80" s="42"/>
      <c r="P80" s="43"/>
      <c r="Q80" s="44"/>
      <c r="R80" s="380"/>
      <c r="S80" s="381"/>
      <c r="AN80" s="396"/>
      <c r="AO80" s="41" t="s">
        <v>154</v>
      </c>
      <c r="AP80" s="45" t="e">
        <f>ROUNDDOWN(IF(C80="○",IF($R$75="市外",AU109,AP109),"")*IF($M$75="",1,0.6)*IF($R$74="有",0.5,1),0)</f>
        <v>#VALUE!</v>
      </c>
      <c r="AQ80" s="46" t="e">
        <f t="shared" ref="AP80:AR81" si="7">ROUNDDOWN(IF(D80="○",IF($R$75="市外",AV109,AQ109),"")*IF($M$75="",1,0.6)*IF($R$74="有",0.5,1),0)</f>
        <v>#VALUE!</v>
      </c>
      <c r="AR80" s="47" t="e">
        <f t="shared" si="7"/>
        <v>#VALUE!</v>
      </c>
      <c r="AS80" s="48" t="e">
        <f t="shared" ref="AS80:AU81" si="8">ROUNDDOWN(IF(F80="○",IF($R$75="市外",AU109,AP109),"")*IF($M$75="",1,0.6)*IF($R$74="有",0.5,1),0)</f>
        <v>#VALUE!</v>
      </c>
      <c r="AT80" s="46" t="e">
        <f t="shared" si="8"/>
        <v>#VALUE!</v>
      </c>
      <c r="AU80" s="49" t="e">
        <f t="shared" si="8"/>
        <v>#VALUE!</v>
      </c>
      <c r="AV80" s="45" t="e">
        <f t="shared" ref="AV80:AX81" si="9">ROUNDDOWN(IF(I80="○",IF($R$75="市外",AU109,AP109),"")*IF($M$75="",1,0.6)*IF($R$74="有",0.5,1),0)</f>
        <v>#VALUE!</v>
      </c>
      <c r="AW80" s="46" t="e">
        <f t="shared" si="9"/>
        <v>#VALUE!</v>
      </c>
      <c r="AX80" s="47" t="e">
        <f t="shared" si="9"/>
        <v>#VALUE!</v>
      </c>
      <c r="AY80" s="48" t="e">
        <f t="shared" ref="AY80:BA81" si="10">ROUNDDOWN(IF(L80="○",IF($R$75="市外",AU109,AP109),"")*IF($M$75="",1,0.6)*IF($R$74="有",0.5,1),0)</f>
        <v>#VALUE!</v>
      </c>
      <c r="AZ80" s="46" t="e">
        <f t="shared" si="10"/>
        <v>#VALUE!</v>
      </c>
      <c r="BA80" s="49" t="e">
        <f t="shared" si="10"/>
        <v>#VALUE!</v>
      </c>
      <c r="BB80" s="45" t="e">
        <f t="shared" ref="BB80:BD81" si="11">ROUNDDOWN(IF(O80="○",IF($R$75="市外",AU109,AP109),"")*IF($M$75="",1,0.6)*IF($R$74="有",0.5,1),0)</f>
        <v>#VALUE!</v>
      </c>
      <c r="BC80" s="46" t="e">
        <f t="shared" si="11"/>
        <v>#VALUE!</v>
      </c>
      <c r="BD80" s="47" t="e">
        <f t="shared" si="11"/>
        <v>#VALUE!</v>
      </c>
      <c r="BH80" s="225"/>
      <c r="BI80" s="220"/>
      <c r="BJ80" s="220"/>
      <c r="BK80" s="220"/>
      <c r="BL80" s="220"/>
      <c r="BM80" s="220"/>
      <c r="BN80" s="220"/>
      <c r="BO80" s="220"/>
      <c r="BP80" s="220"/>
      <c r="BQ80" s="220"/>
      <c r="BR80" s="220"/>
      <c r="BS80" s="220"/>
      <c r="BT80" s="220"/>
      <c r="BU80" s="220"/>
      <c r="BV80" s="226"/>
    </row>
    <row r="81" spans="1:74" ht="35.25" customHeight="1" thickBot="1">
      <c r="A81" s="394"/>
      <c r="B81" s="212" t="s">
        <v>155</v>
      </c>
      <c r="C81" s="51"/>
      <c r="D81" s="52"/>
      <c r="E81" s="53"/>
      <c r="F81" s="51"/>
      <c r="G81" s="52"/>
      <c r="H81" s="53"/>
      <c r="I81" s="51"/>
      <c r="J81" s="52"/>
      <c r="K81" s="53"/>
      <c r="L81" s="51"/>
      <c r="M81" s="52"/>
      <c r="N81" s="53"/>
      <c r="O81" s="51"/>
      <c r="P81" s="52"/>
      <c r="Q81" s="53"/>
      <c r="R81" s="382"/>
      <c r="S81" s="383"/>
      <c r="AN81" s="397"/>
      <c r="AO81" s="50" t="s">
        <v>155</v>
      </c>
      <c r="AP81" s="54" t="e">
        <f t="shared" si="7"/>
        <v>#VALUE!</v>
      </c>
      <c r="AQ81" s="55" t="e">
        <f t="shared" si="7"/>
        <v>#VALUE!</v>
      </c>
      <c r="AR81" s="56" t="e">
        <f t="shared" si="7"/>
        <v>#VALUE!</v>
      </c>
      <c r="AS81" s="57" t="e">
        <f t="shared" si="8"/>
        <v>#VALUE!</v>
      </c>
      <c r="AT81" s="55" t="e">
        <f t="shared" si="8"/>
        <v>#VALUE!</v>
      </c>
      <c r="AU81" s="58" t="e">
        <f t="shared" si="8"/>
        <v>#VALUE!</v>
      </c>
      <c r="AV81" s="54" t="e">
        <f t="shared" si="9"/>
        <v>#VALUE!</v>
      </c>
      <c r="AW81" s="55" t="e">
        <f t="shared" si="9"/>
        <v>#VALUE!</v>
      </c>
      <c r="AX81" s="56" t="e">
        <f t="shared" si="9"/>
        <v>#VALUE!</v>
      </c>
      <c r="AY81" s="57" t="e">
        <f t="shared" si="10"/>
        <v>#VALUE!</v>
      </c>
      <c r="AZ81" s="55" t="e">
        <f t="shared" si="10"/>
        <v>#VALUE!</v>
      </c>
      <c r="BA81" s="58" t="e">
        <f t="shared" si="10"/>
        <v>#VALUE!</v>
      </c>
      <c r="BB81" s="54" t="e">
        <f t="shared" si="11"/>
        <v>#VALUE!</v>
      </c>
      <c r="BC81" s="55" t="e">
        <f t="shared" si="11"/>
        <v>#VALUE!</v>
      </c>
      <c r="BD81" s="56" t="e">
        <f t="shared" si="11"/>
        <v>#VALUE!</v>
      </c>
      <c r="BE81">
        <f>SUM(BH81:BV81)</f>
        <v>0</v>
      </c>
      <c r="BH81" s="227">
        <f>_xlfn.AGGREGATE(4,6,AP79:AP81)</f>
        <v>0</v>
      </c>
      <c r="BI81" s="228">
        <f t="shared" ref="BI81:BV81" si="12">_xlfn.AGGREGATE(4,6,AQ79:AQ81)</f>
        <v>0</v>
      </c>
      <c r="BJ81" s="228">
        <f t="shared" si="12"/>
        <v>0</v>
      </c>
      <c r="BK81" s="228">
        <f t="shared" si="12"/>
        <v>0</v>
      </c>
      <c r="BL81" s="228">
        <f t="shared" si="12"/>
        <v>0</v>
      </c>
      <c r="BM81" s="228">
        <f t="shared" si="12"/>
        <v>0</v>
      </c>
      <c r="BN81" s="228">
        <f t="shared" si="12"/>
        <v>0</v>
      </c>
      <c r="BO81" s="228">
        <f t="shared" si="12"/>
        <v>0</v>
      </c>
      <c r="BP81" s="228">
        <f t="shared" si="12"/>
        <v>0</v>
      </c>
      <c r="BQ81" s="228">
        <f t="shared" si="12"/>
        <v>0</v>
      </c>
      <c r="BR81" s="228">
        <f t="shared" si="12"/>
        <v>0</v>
      </c>
      <c r="BS81" s="228">
        <f t="shared" si="12"/>
        <v>0</v>
      </c>
      <c r="BT81" s="228">
        <f t="shared" si="12"/>
        <v>0</v>
      </c>
      <c r="BU81" s="228">
        <f t="shared" si="12"/>
        <v>0</v>
      </c>
      <c r="BV81" s="229">
        <f t="shared" si="12"/>
        <v>0</v>
      </c>
    </row>
    <row r="82" spans="1:74" ht="35.25" customHeight="1">
      <c r="A82" s="375" t="s">
        <v>102</v>
      </c>
      <c r="B82" s="213" t="s">
        <v>153</v>
      </c>
      <c r="C82" s="173"/>
      <c r="D82" s="174"/>
      <c r="E82" s="175"/>
      <c r="F82" s="173"/>
      <c r="G82" s="174"/>
      <c r="H82" s="175"/>
      <c r="I82" s="173"/>
      <c r="J82" s="174"/>
      <c r="K82" s="175"/>
      <c r="L82" s="173"/>
      <c r="M82" s="174"/>
      <c r="N82" s="175"/>
      <c r="O82" s="173"/>
      <c r="P82" s="174"/>
      <c r="Q82" s="175"/>
      <c r="R82" s="378" t="str">
        <f>IF(BE84=0,"",BE84)</f>
        <v/>
      </c>
      <c r="S82" s="379"/>
      <c r="AN82" s="384" t="s">
        <v>102</v>
      </c>
      <c r="AO82" s="59" t="s">
        <v>153</v>
      </c>
      <c r="AP82" s="37" t="e">
        <f>ROUNDDOWN(IF(C82="○",IF($R$75="市外",AU112,AP112),"")*IF($R$74="有",0.5,1),0)</f>
        <v>#VALUE!</v>
      </c>
      <c r="AQ82" s="38" t="e">
        <f t="shared" ref="AQ82:AR82" si="13">ROUNDDOWN(IF(D82="○",IF($R$75="市外",AV112,AQ112),"")*IF($R$74="有",0.5,1),0)</f>
        <v>#VALUE!</v>
      </c>
      <c r="AR82" s="39" t="e">
        <f t="shared" si="13"/>
        <v>#VALUE!</v>
      </c>
      <c r="AS82" s="37" t="e">
        <f>ROUNDDOWN(IF(F82="○",IF($R$75="市外",AU112,AP112),"")*IF($R$74="有",0.5,1),0)</f>
        <v>#VALUE!</v>
      </c>
      <c r="AT82" s="38" t="e">
        <f t="shared" ref="AT82:AU82" si="14">ROUNDDOWN(IF(G82="○",IF($R$75="市外",AV112,AQ112),"")*IF($R$74="有",0.5,1),0)</f>
        <v>#VALUE!</v>
      </c>
      <c r="AU82" s="40" t="e">
        <f t="shared" si="14"/>
        <v>#VALUE!</v>
      </c>
      <c r="AV82" s="37" t="e">
        <f>ROUNDDOWN(IF(I82="○",IF($R$75="市外",AU112,AP112),"")*IF($R$74="有",0.5,1),0)</f>
        <v>#VALUE!</v>
      </c>
      <c r="AW82" s="38" t="e">
        <f t="shared" ref="AW82:AX82" si="15">ROUNDDOWN(IF(J82="○",IF($R$75="市外",AV112,AQ112),"")*IF($R$74="有",0.5,1),0)</f>
        <v>#VALUE!</v>
      </c>
      <c r="AX82" s="39" t="e">
        <f t="shared" si="15"/>
        <v>#VALUE!</v>
      </c>
      <c r="AY82" s="37" t="e">
        <f>ROUNDDOWN(IF(L82="○",IF($R$75="市外",AU112,AP112),"")*IF($R$74="有",0.5,1),0)</f>
        <v>#VALUE!</v>
      </c>
      <c r="AZ82" s="38" t="e">
        <f t="shared" ref="AZ82:BA82" si="16">ROUNDDOWN(IF(M82="○",IF($R$75="市外",AV112,AQ112),"")*IF($R$74="有",0.5,1),0)</f>
        <v>#VALUE!</v>
      </c>
      <c r="BA82" s="40" t="e">
        <f t="shared" si="16"/>
        <v>#VALUE!</v>
      </c>
      <c r="BB82" s="37" t="e">
        <f>ROUNDDOWN(IF(O82="○",IF($R$75="市外",AU112,AP112),"")*IF($R$74="有",0.5,1),0)</f>
        <v>#VALUE!</v>
      </c>
      <c r="BC82" s="38" t="e">
        <f t="shared" ref="BC82:BD82" si="17">ROUNDDOWN(IF(P82="○",IF($R$75="市外",AV112,AQ112),"")*IF($R$74="有",0.5,1),0)</f>
        <v>#VALUE!</v>
      </c>
      <c r="BD82" s="39" t="e">
        <f t="shared" si="17"/>
        <v>#VALUE!</v>
      </c>
      <c r="BH82" s="222"/>
      <c r="BI82" s="223"/>
      <c r="BJ82" s="223"/>
      <c r="BK82" s="223"/>
      <c r="BL82" s="223"/>
      <c r="BM82" s="223"/>
      <c r="BN82" s="223"/>
      <c r="BO82" s="223"/>
      <c r="BP82" s="223"/>
      <c r="BQ82" s="223"/>
      <c r="BR82" s="223"/>
      <c r="BS82" s="223"/>
      <c r="BT82" s="223"/>
      <c r="BU82" s="223"/>
      <c r="BV82" s="224"/>
    </row>
    <row r="83" spans="1:74" ht="35.25" customHeight="1">
      <c r="A83" s="376"/>
      <c r="B83" s="211" t="s">
        <v>154</v>
      </c>
      <c r="C83" s="42"/>
      <c r="D83" s="43"/>
      <c r="E83" s="44"/>
      <c r="F83" s="42"/>
      <c r="G83" s="43"/>
      <c r="H83" s="44"/>
      <c r="I83" s="42"/>
      <c r="J83" s="43"/>
      <c r="K83" s="44"/>
      <c r="L83" s="42"/>
      <c r="M83" s="43"/>
      <c r="N83" s="44"/>
      <c r="O83" s="42"/>
      <c r="P83" s="43"/>
      <c r="Q83" s="44"/>
      <c r="R83" s="380"/>
      <c r="S83" s="381"/>
      <c r="AN83" s="385"/>
      <c r="AO83" s="49" t="s">
        <v>154</v>
      </c>
      <c r="AP83" s="45" t="e">
        <f t="shared" ref="AP83:AR84" si="18">ROUNDDOWN(IF(C83="○",IF($R$75="市外",AU113,AP113),"")*IF($R$74="有",0.5,1),0)</f>
        <v>#VALUE!</v>
      </c>
      <c r="AQ83" s="46" t="e">
        <f t="shared" si="18"/>
        <v>#VALUE!</v>
      </c>
      <c r="AR83" s="47" t="e">
        <f t="shared" si="18"/>
        <v>#VALUE!</v>
      </c>
      <c r="AS83" s="48" t="e">
        <f t="shared" ref="AS83:AU84" si="19">ROUNDDOWN(IF(F83="○",IF($R$75="市外",AU113,AP113),"")*IF($R$74="有",0.5,1),0)</f>
        <v>#VALUE!</v>
      </c>
      <c r="AT83" s="46" t="e">
        <f t="shared" si="19"/>
        <v>#VALUE!</v>
      </c>
      <c r="AU83" s="49" t="e">
        <f t="shared" si="19"/>
        <v>#VALUE!</v>
      </c>
      <c r="AV83" s="45" t="e">
        <f t="shared" ref="AV83:AX84" si="20">ROUNDDOWN(IF(I83="○",IF($R$75="市外",AU113,AP113),"")*IF($R$74="有",0.5,1),0)</f>
        <v>#VALUE!</v>
      </c>
      <c r="AW83" s="46" t="e">
        <f t="shared" si="20"/>
        <v>#VALUE!</v>
      </c>
      <c r="AX83" s="47" t="e">
        <f t="shared" si="20"/>
        <v>#VALUE!</v>
      </c>
      <c r="AY83" s="48" t="e">
        <f t="shared" ref="AY83:BA84" si="21">ROUNDDOWN(IF(L83="○",IF($R$75="市外",AU113,AP113),"")*IF($R$74="有",0.5,1),0)</f>
        <v>#VALUE!</v>
      </c>
      <c r="AZ83" s="46" t="e">
        <f t="shared" si="21"/>
        <v>#VALUE!</v>
      </c>
      <c r="BA83" s="49" t="e">
        <f t="shared" si="21"/>
        <v>#VALUE!</v>
      </c>
      <c r="BB83" s="45" t="e">
        <f t="shared" ref="BB83:BD84" si="22">ROUNDDOWN(IF(O83="○",IF($R$75="市外",AU113,AP113),"")*IF($R$74="有",0.5,1),0)</f>
        <v>#VALUE!</v>
      </c>
      <c r="BC83" s="46" t="e">
        <f t="shared" si="22"/>
        <v>#VALUE!</v>
      </c>
      <c r="BD83" s="47" t="e">
        <f t="shared" si="22"/>
        <v>#VALUE!</v>
      </c>
      <c r="BH83" s="225"/>
      <c r="BI83" s="220"/>
      <c r="BJ83" s="220"/>
      <c r="BK83" s="220"/>
      <c r="BL83" s="220"/>
      <c r="BM83" s="220"/>
      <c r="BN83" s="220"/>
      <c r="BO83" s="220"/>
      <c r="BP83" s="220"/>
      <c r="BQ83" s="220"/>
      <c r="BR83" s="220"/>
      <c r="BS83" s="220"/>
      <c r="BT83" s="220"/>
      <c r="BU83" s="220"/>
      <c r="BV83" s="226"/>
    </row>
    <row r="84" spans="1:74" ht="35.25" customHeight="1" thickBot="1">
      <c r="A84" s="377"/>
      <c r="B84" s="212" t="s">
        <v>155</v>
      </c>
      <c r="C84" s="51"/>
      <c r="D84" s="52"/>
      <c r="E84" s="53"/>
      <c r="F84" s="51"/>
      <c r="G84" s="52"/>
      <c r="H84" s="53"/>
      <c r="I84" s="51"/>
      <c r="J84" s="52"/>
      <c r="K84" s="53"/>
      <c r="L84" s="51"/>
      <c r="M84" s="52"/>
      <c r="N84" s="53"/>
      <c r="O84" s="51"/>
      <c r="P84" s="52"/>
      <c r="Q84" s="53"/>
      <c r="R84" s="382"/>
      <c r="S84" s="383"/>
      <c r="AN84" s="386"/>
      <c r="AO84" s="58" t="s">
        <v>155</v>
      </c>
      <c r="AP84" s="54" t="e">
        <f t="shared" si="18"/>
        <v>#VALUE!</v>
      </c>
      <c r="AQ84" s="55" t="e">
        <f t="shared" si="18"/>
        <v>#VALUE!</v>
      </c>
      <c r="AR84" s="56" t="e">
        <f t="shared" si="18"/>
        <v>#VALUE!</v>
      </c>
      <c r="AS84" s="57" t="e">
        <f t="shared" si="19"/>
        <v>#VALUE!</v>
      </c>
      <c r="AT84" s="55" t="e">
        <f t="shared" si="19"/>
        <v>#VALUE!</v>
      </c>
      <c r="AU84" s="58" t="e">
        <f t="shared" si="19"/>
        <v>#VALUE!</v>
      </c>
      <c r="AV84" s="54" t="e">
        <f t="shared" si="20"/>
        <v>#VALUE!</v>
      </c>
      <c r="AW84" s="55" t="e">
        <f t="shared" si="20"/>
        <v>#VALUE!</v>
      </c>
      <c r="AX84" s="56" t="e">
        <f t="shared" si="20"/>
        <v>#VALUE!</v>
      </c>
      <c r="AY84" s="57" t="e">
        <f t="shared" si="21"/>
        <v>#VALUE!</v>
      </c>
      <c r="AZ84" s="55" t="e">
        <f t="shared" si="21"/>
        <v>#VALUE!</v>
      </c>
      <c r="BA84" s="58" t="e">
        <f t="shared" si="21"/>
        <v>#VALUE!</v>
      </c>
      <c r="BB84" s="54" t="e">
        <f t="shared" si="22"/>
        <v>#VALUE!</v>
      </c>
      <c r="BC84" s="55" t="e">
        <f t="shared" si="22"/>
        <v>#VALUE!</v>
      </c>
      <c r="BD84" s="56" t="e">
        <f t="shared" si="22"/>
        <v>#VALUE!</v>
      </c>
      <c r="BE84">
        <f>SUM(BH84:BV84)</f>
        <v>0</v>
      </c>
      <c r="BH84" s="227">
        <f>_xlfn.AGGREGATE(4,6,AP82:AP84)</f>
        <v>0</v>
      </c>
      <c r="BI84" s="228">
        <f t="shared" ref="BI84" si="23">_xlfn.AGGREGATE(4,6,AQ82:AQ84)</f>
        <v>0</v>
      </c>
      <c r="BJ84" s="228">
        <f t="shared" ref="BJ84" si="24">_xlfn.AGGREGATE(4,6,AR82:AR84)</f>
        <v>0</v>
      </c>
      <c r="BK84" s="228">
        <f t="shared" ref="BK84" si="25">_xlfn.AGGREGATE(4,6,AS82:AS84)</f>
        <v>0</v>
      </c>
      <c r="BL84" s="228">
        <f t="shared" ref="BL84" si="26">_xlfn.AGGREGATE(4,6,AT82:AT84)</f>
        <v>0</v>
      </c>
      <c r="BM84" s="228">
        <f t="shared" ref="BM84" si="27">_xlfn.AGGREGATE(4,6,AU82:AU84)</f>
        <v>0</v>
      </c>
      <c r="BN84" s="228">
        <f t="shared" ref="BN84" si="28">_xlfn.AGGREGATE(4,6,AV82:AV84)</f>
        <v>0</v>
      </c>
      <c r="BO84" s="228">
        <f t="shared" ref="BO84" si="29">_xlfn.AGGREGATE(4,6,AW82:AW84)</f>
        <v>0</v>
      </c>
      <c r="BP84" s="228">
        <f t="shared" ref="BP84" si="30">_xlfn.AGGREGATE(4,6,AX82:AX84)</f>
        <v>0</v>
      </c>
      <c r="BQ84" s="228">
        <f t="shared" ref="BQ84" si="31">_xlfn.AGGREGATE(4,6,AY82:AY84)</f>
        <v>0</v>
      </c>
      <c r="BR84" s="228">
        <f t="shared" ref="BR84" si="32">_xlfn.AGGREGATE(4,6,AZ82:AZ84)</f>
        <v>0</v>
      </c>
      <c r="BS84" s="228">
        <f t="shared" ref="BS84" si="33">_xlfn.AGGREGATE(4,6,BA82:BA84)</f>
        <v>0</v>
      </c>
      <c r="BT84" s="228">
        <f t="shared" ref="BT84" si="34">_xlfn.AGGREGATE(4,6,BB82:BB84)</f>
        <v>0</v>
      </c>
      <c r="BU84" s="228">
        <f t="shared" ref="BU84" si="35">_xlfn.AGGREGATE(4,6,BC82:BC84)</f>
        <v>0</v>
      </c>
      <c r="BV84" s="229">
        <f t="shared" ref="BV84" si="36">_xlfn.AGGREGATE(4,6,BD82:BD84)</f>
        <v>0</v>
      </c>
    </row>
    <row r="85" spans="1:74" ht="35.25" customHeight="1">
      <c r="A85" s="375" t="s">
        <v>105</v>
      </c>
      <c r="B85" s="213" t="s">
        <v>153</v>
      </c>
      <c r="C85" s="173"/>
      <c r="D85" s="174"/>
      <c r="E85" s="175"/>
      <c r="F85" s="173"/>
      <c r="G85" s="174"/>
      <c r="H85" s="175"/>
      <c r="I85" s="173"/>
      <c r="J85" s="174"/>
      <c r="K85" s="175"/>
      <c r="L85" s="173"/>
      <c r="M85" s="174"/>
      <c r="N85" s="175"/>
      <c r="O85" s="173"/>
      <c r="P85" s="174"/>
      <c r="Q85" s="175"/>
      <c r="R85" s="378" t="str">
        <f>IF(BE87=0,"",BE87)</f>
        <v/>
      </c>
      <c r="S85" s="379"/>
      <c r="AN85" s="384" t="s">
        <v>105</v>
      </c>
      <c r="AO85" s="59" t="s">
        <v>153</v>
      </c>
      <c r="AP85" s="37" t="e">
        <f>ROUNDDOWN(IF(C85="○",IF($R$75="市外",AU116,AP116),"")*IF($R$74="有",0.5,1),0)</f>
        <v>#VALUE!</v>
      </c>
      <c r="AQ85" s="38" t="e">
        <f t="shared" ref="AQ85:AR85" si="37">ROUNDDOWN(IF(D85="○",IF($R$75="市外",AV116,AQ116),"")*IF($R$74="有",0.5,1),0)</f>
        <v>#VALUE!</v>
      </c>
      <c r="AR85" s="39" t="e">
        <f t="shared" si="37"/>
        <v>#VALUE!</v>
      </c>
      <c r="AS85" s="37" t="e">
        <f>ROUNDDOWN(IF(F85="○",IF($R$75="市外",AU116,AP116),"")*IF($R$74="有",0.5,1),0)</f>
        <v>#VALUE!</v>
      </c>
      <c r="AT85" s="38" t="e">
        <f t="shared" ref="AT85:AU85" si="38">ROUNDDOWN(IF(G85="○",IF($R$75="市外",AV116,AQ116),"")*IF($R$74="有",0.5,1),0)</f>
        <v>#VALUE!</v>
      </c>
      <c r="AU85" s="40" t="e">
        <f t="shared" si="38"/>
        <v>#VALUE!</v>
      </c>
      <c r="AV85" s="37" t="e">
        <f>ROUNDDOWN(IF(I85="○",IF($R$75="市外",AU116,AP116),"")*IF($R$74="有",0.5,1),0)</f>
        <v>#VALUE!</v>
      </c>
      <c r="AW85" s="38" t="e">
        <f t="shared" ref="AW85:AX85" si="39">ROUNDDOWN(IF(J85="○",IF($R$75="市外",AV116,AQ116),"")*IF($R$74="有",0.5,1),0)</f>
        <v>#VALUE!</v>
      </c>
      <c r="AX85" s="39" t="e">
        <f t="shared" si="39"/>
        <v>#VALUE!</v>
      </c>
      <c r="AY85" s="37" t="e">
        <f>ROUNDDOWN(IF(L85="○",IF($R$75="市外",AU116,AP116),"")*IF($R$74="有",0.5,1),0)</f>
        <v>#VALUE!</v>
      </c>
      <c r="AZ85" s="38" t="e">
        <f t="shared" ref="AZ85:BA85" si="40">ROUNDDOWN(IF(M85="○",IF($R$75="市外",AV116,AQ116),"")*IF($R$74="有",0.5,1),0)</f>
        <v>#VALUE!</v>
      </c>
      <c r="BA85" s="40" t="e">
        <f t="shared" si="40"/>
        <v>#VALUE!</v>
      </c>
      <c r="BB85" s="37" t="e">
        <f>ROUNDDOWN(IF(O85="○",IF($R$75="市外",AU116,AP116),"")*IF($R$74="有",0.5,1),0)</f>
        <v>#VALUE!</v>
      </c>
      <c r="BC85" s="38" t="e">
        <f t="shared" ref="BC85:BD85" si="41">ROUNDDOWN(IF(P85="○",IF($R$75="市外",AV116,AQ116),"")*IF($R$74="有",0.5,1),0)</f>
        <v>#VALUE!</v>
      </c>
      <c r="BD85" s="39" t="e">
        <f t="shared" si="41"/>
        <v>#VALUE!</v>
      </c>
      <c r="BH85" s="222"/>
      <c r="BI85" s="223"/>
      <c r="BJ85" s="223"/>
      <c r="BK85" s="223"/>
      <c r="BL85" s="223"/>
      <c r="BM85" s="223"/>
      <c r="BN85" s="223"/>
      <c r="BO85" s="223"/>
      <c r="BP85" s="223"/>
      <c r="BQ85" s="223"/>
      <c r="BR85" s="223"/>
      <c r="BS85" s="223"/>
      <c r="BT85" s="223"/>
      <c r="BU85" s="223"/>
      <c r="BV85" s="224"/>
    </row>
    <row r="86" spans="1:74" ht="35.25" customHeight="1">
      <c r="A86" s="376"/>
      <c r="B86" s="211" t="s">
        <v>154</v>
      </c>
      <c r="C86" s="42"/>
      <c r="D86" s="43"/>
      <c r="E86" s="44"/>
      <c r="F86" s="42"/>
      <c r="G86" s="43"/>
      <c r="H86" s="44"/>
      <c r="I86" s="42"/>
      <c r="J86" s="43"/>
      <c r="K86" s="44"/>
      <c r="L86" s="42"/>
      <c r="M86" s="43"/>
      <c r="N86" s="44"/>
      <c r="O86" s="42"/>
      <c r="P86" s="43"/>
      <c r="Q86" s="44"/>
      <c r="R86" s="380"/>
      <c r="S86" s="381"/>
      <c r="AN86" s="385"/>
      <c r="AO86" s="49" t="s">
        <v>154</v>
      </c>
      <c r="AP86" s="45" t="e">
        <f t="shared" ref="AP86:AR87" si="42">ROUNDDOWN(IF(C86="○",IF($R$75="市外",AU117,AP117),"")*IF($R$74="有",0.5,1),0)</f>
        <v>#VALUE!</v>
      </c>
      <c r="AQ86" s="46" t="e">
        <f t="shared" si="42"/>
        <v>#VALUE!</v>
      </c>
      <c r="AR86" s="47" t="e">
        <f t="shared" si="42"/>
        <v>#VALUE!</v>
      </c>
      <c r="AS86" s="48" t="e">
        <f t="shared" ref="AS86:AU87" si="43">ROUNDDOWN(IF(F86="○",IF($R$75="市外",AU117,AP117),"")*IF($R$74="有",0.5,1),0)</f>
        <v>#VALUE!</v>
      </c>
      <c r="AT86" s="46" t="e">
        <f t="shared" si="43"/>
        <v>#VALUE!</v>
      </c>
      <c r="AU86" s="49" t="e">
        <f t="shared" si="43"/>
        <v>#VALUE!</v>
      </c>
      <c r="AV86" s="45" t="e">
        <f t="shared" ref="AV86:AX87" si="44">ROUNDDOWN(IF(I86="○",IF($R$75="市外",AU117,AP117),"")*IF($R$74="有",0.5,1),0)</f>
        <v>#VALUE!</v>
      </c>
      <c r="AW86" s="46" t="e">
        <f t="shared" si="44"/>
        <v>#VALUE!</v>
      </c>
      <c r="AX86" s="47" t="e">
        <f t="shared" si="44"/>
        <v>#VALUE!</v>
      </c>
      <c r="AY86" s="48" t="e">
        <f t="shared" ref="AY86:BA87" si="45">ROUNDDOWN(IF(L86="○",IF($R$75="市外",AU117,AP117),"")*IF($R$74="有",0.5,1),0)</f>
        <v>#VALUE!</v>
      </c>
      <c r="AZ86" s="46" t="e">
        <f t="shared" si="45"/>
        <v>#VALUE!</v>
      </c>
      <c r="BA86" s="49" t="e">
        <f t="shared" si="45"/>
        <v>#VALUE!</v>
      </c>
      <c r="BB86" s="45" t="e">
        <f t="shared" ref="BB86:BD87" si="46">ROUNDDOWN(IF(O86="○",IF($R$75="市外",AU117,AP117),"")*IF($R$74="有",0.5,1),0)</f>
        <v>#VALUE!</v>
      </c>
      <c r="BC86" s="46" t="e">
        <f t="shared" si="46"/>
        <v>#VALUE!</v>
      </c>
      <c r="BD86" s="47" t="e">
        <f t="shared" si="46"/>
        <v>#VALUE!</v>
      </c>
      <c r="BH86" s="225"/>
      <c r="BI86" s="220"/>
      <c r="BJ86" s="220"/>
      <c r="BK86" s="220"/>
      <c r="BL86" s="220"/>
      <c r="BM86" s="220"/>
      <c r="BN86" s="220"/>
      <c r="BO86" s="220"/>
      <c r="BP86" s="220"/>
      <c r="BQ86" s="220"/>
      <c r="BR86" s="220"/>
      <c r="BS86" s="220"/>
      <c r="BT86" s="220"/>
      <c r="BU86" s="220"/>
      <c r="BV86" s="226"/>
    </row>
    <row r="87" spans="1:74" ht="35.25" customHeight="1" thickBot="1">
      <c r="A87" s="377"/>
      <c r="B87" s="212" t="s">
        <v>155</v>
      </c>
      <c r="C87" s="51"/>
      <c r="D87" s="52"/>
      <c r="E87" s="53"/>
      <c r="F87" s="51"/>
      <c r="G87" s="52"/>
      <c r="H87" s="53"/>
      <c r="I87" s="51"/>
      <c r="J87" s="52"/>
      <c r="K87" s="53"/>
      <c r="L87" s="51"/>
      <c r="M87" s="52"/>
      <c r="N87" s="53"/>
      <c r="O87" s="51"/>
      <c r="P87" s="52"/>
      <c r="Q87" s="53"/>
      <c r="R87" s="382"/>
      <c r="S87" s="383"/>
      <c r="AN87" s="386"/>
      <c r="AO87" s="58" t="s">
        <v>155</v>
      </c>
      <c r="AP87" s="54" t="e">
        <f t="shared" si="42"/>
        <v>#VALUE!</v>
      </c>
      <c r="AQ87" s="55" t="e">
        <f t="shared" si="42"/>
        <v>#VALUE!</v>
      </c>
      <c r="AR87" s="56" t="e">
        <f t="shared" si="42"/>
        <v>#VALUE!</v>
      </c>
      <c r="AS87" s="57" t="e">
        <f t="shared" si="43"/>
        <v>#VALUE!</v>
      </c>
      <c r="AT87" s="55" t="e">
        <f t="shared" si="43"/>
        <v>#VALUE!</v>
      </c>
      <c r="AU87" s="58" t="e">
        <f t="shared" si="43"/>
        <v>#VALUE!</v>
      </c>
      <c r="AV87" s="54" t="e">
        <f t="shared" si="44"/>
        <v>#VALUE!</v>
      </c>
      <c r="AW87" s="55" t="e">
        <f t="shared" si="44"/>
        <v>#VALUE!</v>
      </c>
      <c r="AX87" s="56" t="e">
        <f t="shared" si="44"/>
        <v>#VALUE!</v>
      </c>
      <c r="AY87" s="57" t="e">
        <f t="shared" si="45"/>
        <v>#VALUE!</v>
      </c>
      <c r="AZ87" s="55" t="e">
        <f t="shared" si="45"/>
        <v>#VALUE!</v>
      </c>
      <c r="BA87" s="58" t="e">
        <f t="shared" si="45"/>
        <v>#VALUE!</v>
      </c>
      <c r="BB87" s="54" t="e">
        <f t="shared" si="46"/>
        <v>#VALUE!</v>
      </c>
      <c r="BC87" s="55" t="e">
        <f t="shared" si="46"/>
        <v>#VALUE!</v>
      </c>
      <c r="BD87" s="56" t="e">
        <f t="shared" si="46"/>
        <v>#VALUE!</v>
      </c>
      <c r="BE87">
        <f>SUM(BH87:BV87)</f>
        <v>0</v>
      </c>
      <c r="BH87" s="227">
        <f>_xlfn.AGGREGATE(4,6,AP85:AP87)</f>
        <v>0</v>
      </c>
      <c r="BI87" s="228">
        <f t="shared" ref="BI87" si="47">_xlfn.AGGREGATE(4,6,AQ85:AQ87)</f>
        <v>0</v>
      </c>
      <c r="BJ87" s="228">
        <f t="shared" ref="BJ87" si="48">_xlfn.AGGREGATE(4,6,AR85:AR87)</f>
        <v>0</v>
      </c>
      <c r="BK87" s="228">
        <f t="shared" ref="BK87" si="49">_xlfn.AGGREGATE(4,6,AS85:AS87)</f>
        <v>0</v>
      </c>
      <c r="BL87" s="228">
        <f t="shared" ref="BL87" si="50">_xlfn.AGGREGATE(4,6,AT85:AT87)</f>
        <v>0</v>
      </c>
      <c r="BM87" s="228">
        <f t="shared" ref="BM87" si="51">_xlfn.AGGREGATE(4,6,AU85:AU87)</f>
        <v>0</v>
      </c>
      <c r="BN87" s="228">
        <f t="shared" ref="BN87" si="52">_xlfn.AGGREGATE(4,6,AV85:AV87)</f>
        <v>0</v>
      </c>
      <c r="BO87" s="228">
        <f t="shared" ref="BO87" si="53">_xlfn.AGGREGATE(4,6,AW85:AW87)</f>
        <v>0</v>
      </c>
      <c r="BP87" s="228">
        <f t="shared" ref="BP87" si="54">_xlfn.AGGREGATE(4,6,AX85:AX87)</f>
        <v>0</v>
      </c>
      <c r="BQ87" s="228">
        <f t="shared" ref="BQ87" si="55">_xlfn.AGGREGATE(4,6,AY85:AY87)</f>
        <v>0</v>
      </c>
      <c r="BR87" s="228">
        <f t="shared" ref="BR87" si="56">_xlfn.AGGREGATE(4,6,AZ85:AZ87)</f>
        <v>0</v>
      </c>
      <c r="BS87" s="228">
        <f t="shared" ref="BS87" si="57">_xlfn.AGGREGATE(4,6,BA85:BA87)</f>
        <v>0</v>
      </c>
      <c r="BT87" s="228">
        <f t="shared" ref="BT87" si="58">_xlfn.AGGREGATE(4,6,BB85:BB87)</f>
        <v>0</v>
      </c>
      <c r="BU87" s="228">
        <f t="shared" ref="BU87" si="59">_xlfn.AGGREGATE(4,6,BC85:BC87)</f>
        <v>0</v>
      </c>
      <c r="BV87" s="229">
        <f t="shared" ref="BV87" si="60">_xlfn.AGGREGATE(4,6,BD85:BD87)</f>
        <v>0</v>
      </c>
    </row>
    <row r="88" spans="1:74" ht="28.5" customHeight="1" thickBot="1">
      <c r="A88" s="404" t="s">
        <v>627</v>
      </c>
      <c r="B88" s="405"/>
      <c r="C88" s="405"/>
      <c r="D88" s="405"/>
      <c r="E88" s="405"/>
      <c r="F88" s="405"/>
      <c r="G88" s="405"/>
      <c r="H88" s="405"/>
      <c r="I88" s="405"/>
      <c r="J88" s="405"/>
      <c r="K88" s="405"/>
      <c r="L88" s="405"/>
      <c r="M88" s="406" t="s">
        <v>156</v>
      </c>
      <c r="N88" s="406"/>
      <c r="O88" s="406"/>
      <c r="P88" s="407"/>
      <c r="Q88" s="408" t="str">
        <f>IF(BE88=0,"",BE88)</f>
        <v/>
      </c>
      <c r="R88" s="409"/>
      <c r="S88" s="410"/>
      <c r="AO88">
        <f>SUM(AP88:BD88)</f>
        <v>0</v>
      </c>
      <c r="AP88">
        <f t="shared" ref="AP88:AZ88" si="61">_xlfn.AGGREGATE(9,6,AP79:AP87)</f>
        <v>0</v>
      </c>
      <c r="AQ88">
        <f t="shared" si="61"/>
        <v>0</v>
      </c>
      <c r="AR88">
        <f t="shared" si="61"/>
        <v>0</v>
      </c>
      <c r="AS88">
        <f t="shared" si="61"/>
        <v>0</v>
      </c>
      <c r="AT88">
        <f t="shared" si="61"/>
        <v>0</v>
      </c>
      <c r="AU88">
        <f t="shared" si="61"/>
        <v>0</v>
      </c>
      <c r="AV88">
        <f t="shared" si="61"/>
        <v>0</v>
      </c>
      <c r="AW88">
        <f t="shared" si="61"/>
        <v>0</v>
      </c>
      <c r="AX88">
        <f t="shared" si="61"/>
        <v>0</v>
      </c>
      <c r="AY88">
        <f t="shared" si="61"/>
        <v>0</v>
      </c>
      <c r="AZ88">
        <f t="shared" si="61"/>
        <v>0</v>
      </c>
      <c r="BA88">
        <f>_xlfn.AGGREGATE(9,6,BA79:BA87)</f>
        <v>0</v>
      </c>
      <c r="BB88">
        <f>_xlfn.AGGREGATE(9,6,BB79:BB87)</f>
        <v>0</v>
      </c>
      <c r="BC88">
        <f>_xlfn.AGGREGATE(9,6,BC79:BC87)</f>
        <v>0</v>
      </c>
      <c r="BD88">
        <f>_xlfn.AGGREGATE(9,6,BD79:BD87)</f>
        <v>0</v>
      </c>
      <c r="BE88">
        <f>SUM(BE76:BE87)</f>
        <v>0</v>
      </c>
    </row>
    <row r="89" spans="1:74" ht="10.5" customHeight="1" thickBot="1">
      <c r="B89" s="19"/>
    </row>
    <row r="90" spans="1:74" ht="33" customHeight="1">
      <c r="A90" s="392" t="s">
        <v>157</v>
      </c>
      <c r="B90" s="214" t="s">
        <v>158</v>
      </c>
      <c r="C90" s="411"/>
      <c r="D90" s="412"/>
      <c r="E90" s="61"/>
      <c r="F90" s="411"/>
      <c r="G90" s="412"/>
      <c r="H90" s="61"/>
      <c r="I90" s="411"/>
      <c r="J90" s="412"/>
      <c r="K90" s="61"/>
      <c r="L90" s="411"/>
      <c r="M90" s="412"/>
      <c r="N90" s="61"/>
      <c r="O90" s="411"/>
      <c r="P90" s="412"/>
      <c r="Q90" s="61"/>
      <c r="R90" s="413" t="str">
        <f>IF(BE90=0,"",BE90)</f>
        <v/>
      </c>
      <c r="S90" s="414"/>
      <c r="AN90" s="392" t="s">
        <v>157</v>
      </c>
      <c r="AO90" s="60" t="s">
        <v>158</v>
      </c>
      <c r="AP90" s="62" t="str">
        <f>IF($C90="○",$AP121,"")</f>
        <v/>
      </c>
      <c r="AQ90" s="63"/>
      <c r="AR90" s="64" t="str">
        <f>IF(E90="○",$AR121,"")</f>
        <v/>
      </c>
      <c r="AS90" s="62" t="str">
        <f>IF($F90="○",$AP121,"")</f>
        <v/>
      </c>
      <c r="AT90" s="63"/>
      <c r="AU90" s="64" t="str">
        <f>IF($H90="○",$AR121,"")</f>
        <v/>
      </c>
      <c r="AV90" s="62" t="str">
        <f>IF($I90="○",$AP121,"")</f>
        <v/>
      </c>
      <c r="AW90" s="63"/>
      <c r="AX90" s="64" t="str">
        <f>IF($K90="○",$AR121,"")</f>
        <v/>
      </c>
      <c r="AY90" s="62" t="str">
        <f>IF($L90="○",$AP121,"")</f>
        <v/>
      </c>
      <c r="AZ90" s="63"/>
      <c r="BA90" s="64" t="str">
        <f>IF($N90="○",$AR121,"")</f>
        <v/>
      </c>
      <c r="BB90" s="62" t="str">
        <f>IF($O90="○",$AP121,"")</f>
        <v/>
      </c>
      <c r="BC90" s="63"/>
      <c r="BD90" s="64" t="str">
        <f>IF($Q90="○",$AR121,"")</f>
        <v/>
      </c>
      <c r="BE90">
        <f>SUM(AP90:BD90)</f>
        <v>0</v>
      </c>
    </row>
    <row r="91" spans="1:74" ht="33" customHeight="1">
      <c r="A91" s="393"/>
      <c r="B91" s="215" t="s">
        <v>159</v>
      </c>
      <c r="C91" s="415"/>
      <c r="D91" s="416"/>
      <c r="E91" s="66"/>
      <c r="F91" s="415"/>
      <c r="G91" s="416"/>
      <c r="H91" s="66"/>
      <c r="I91" s="415"/>
      <c r="J91" s="416"/>
      <c r="K91" s="66"/>
      <c r="L91" s="415"/>
      <c r="M91" s="416"/>
      <c r="N91" s="66"/>
      <c r="O91" s="415"/>
      <c r="P91" s="416"/>
      <c r="Q91" s="66"/>
      <c r="R91" s="417" t="str">
        <f t="shared" ref="R91:R94" si="62">IF(BE91=0,"",BE91)</f>
        <v/>
      </c>
      <c r="S91" s="418"/>
      <c r="AN91" s="393"/>
      <c r="AO91" s="65" t="s">
        <v>159</v>
      </c>
      <c r="AP91" s="10" t="str">
        <f t="shared" ref="AP91:AP94" si="63">IF($C91="○",$AP122,"")</f>
        <v/>
      </c>
      <c r="AQ91" s="67"/>
      <c r="AR91" s="12" t="str">
        <f t="shared" ref="AR91:AR94" si="64">IF(E91="○",AR122,"")</f>
        <v/>
      </c>
      <c r="AS91" s="10" t="str">
        <f t="shared" ref="AS91:AS94" si="65">IF($F91="○",$AP122,"")</f>
        <v/>
      </c>
      <c r="AT91" s="67"/>
      <c r="AU91" s="12" t="str">
        <f t="shared" ref="AU91:AU94" si="66">IF($H91="○",$AR122,"")</f>
        <v/>
      </c>
      <c r="AV91" s="10" t="str">
        <f t="shared" ref="AV91:AV94" si="67">IF($I91="○",$AP122,"")</f>
        <v/>
      </c>
      <c r="AW91" s="67"/>
      <c r="AX91" s="12" t="str">
        <f t="shared" ref="AX91:AX94" si="68">IF($K91="○",$AR122,"")</f>
        <v/>
      </c>
      <c r="AY91" s="10" t="str">
        <f t="shared" ref="AY91:AY94" si="69">IF($L91="○",$AP122,"")</f>
        <v/>
      </c>
      <c r="AZ91" s="67"/>
      <c r="BA91" s="12" t="str">
        <f t="shared" ref="BA91:BA94" si="70">IF($N91="○",$AR122,"")</f>
        <v/>
      </c>
      <c r="BB91" s="10" t="str">
        <f t="shared" ref="BB91:BB94" si="71">IF($O91="○",$AP122,"")</f>
        <v/>
      </c>
      <c r="BC91" s="67"/>
      <c r="BD91" s="12" t="str">
        <f t="shared" ref="BD91:BD94" si="72">IF($Q91="○",$AR122,"")</f>
        <v/>
      </c>
      <c r="BE91">
        <f t="shared" ref="BE91:BE94" si="73">SUM(AP91:BD91)</f>
        <v>0</v>
      </c>
    </row>
    <row r="92" spans="1:74" ht="33" customHeight="1">
      <c r="A92" s="393"/>
      <c r="B92" s="215" t="s">
        <v>160</v>
      </c>
      <c r="C92" s="415"/>
      <c r="D92" s="416"/>
      <c r="E92" s="66"/>
      <c r="F92" s="415"/>
      <c r="G92" s="416"/>
      <c r="H92" s="66"/>
      <c r="I92" s="415"/>
      <c r="J92" s="416"/>
      <c r="K92" s="66"/>
      <c r="L92" s="415"/>
      <c r="M92" s="416"/>
      <c r="N92" s="66"/>
      <c r="O92" s="415"/>
      <c r="P92" s="416"/>
      <c r="Q92" s="66"/>
      <c r="R92" s="417" t="str">
        <f t="shared" si="62"/>
        <v/>
      </c>
      <c r="S92" s="418"/>
      <c r="AN92" s="393"/>
      <c r="AO92" s="65" t="s">
        <v>160</v>
      </c>
      <c r="AP92" s="10" t="str">
        <f t="shared" si="63"/>
        <v/>
      </c>
      <c r="AQ92" s="67"/>
      <c r="AR92" s="12" t="str">
        <f t="shared" si="64"/>
        <v/>
      </c>
      <c r="AS92" s="10" t="str">
        <f t="shared" si="65"/>
        <v/>
      </c>
      <c r="AT92" s="67"/>
      <c r="AU92" s="12" t="str">
        <f t="shared" si="66"/>
        <v/>
      </c>
      <c r="AV92" s="10" t="str">
        <f t="shared" si="67"/>
        <v/>
      </c>
      <c r="AW92" s="67"/>
      <c r="AX92" s="12" t="str">
        <f t="shared" si="68"/>
        <v/>
      </c>
      <c r="AY92" s="10" t="str">
        <f t="shared" si="69"/>
        <v/>
      </c>
      <c r="AZ92" s="67"/>
      <c r="BA92" s="12" t="str">
        <f t="shared" si="70"/>
        <v/>
      </c>
      <c r="BB92" s="10" t="str">
        <f t="shared" si="71"/>
        <v/>
      </c>
      <c r="BC92" s="67"/>
      <c r="BD92" s="12" t="str">
        <f t="shared" si="72"/>
        <v/>
      </c>
      <c r="BE92">
        <f t="shared" si="73"/>
        <v>0</v>
      </c>
    </row>
    <row r="93" spans="1:74" ht="33" customHeight="1">
      <c r="A93" s="393"/>
      <c r="B93" s="215" t="s">
        <v>161</v>
      </c>
      <c r="C93" s="415"/>
      <c r="D93" s="416"/>
      <c r="E93" s="66"/>
      <c r="F93" s="415"/>
      <c r="G93" s="416"/>
      <c r="H93" s="66"/>
      <c r="I93" s="415"/>
      <c r="J93" s="416"/>
      <c r="K93" s="66"/>
      <c r="L93" s="415"/>
      <c r="M93" s="416"/>
      <c r="N93" s="66"/>
      <c r="O93" s="415"/>
      <c r="P93" s="416"/>
      <c r="Q93" s="66"/>
      <c r="R93" s="417" t="str">
        <f t="shared" si="62"/>
        <v/>
      </c>
      <c r="S93" s="418"/>
      <c r="AN93" s="393"/>
      <c r="AO93" s="65" t="s">
        <v>161</v>
      </c>
      <c r="AP93" s="10" t="str">
        <f t="shared" si="63"/>
        <v/>
      </c>
      <c r="AQ93" s="67"/>
      <c r="AR93" s="12" t="str">
        <f t="shared" si="64"/>
        <v/>
      </c>
      <c r="AS93" s="10" t="str">
        <f t="shared" si="65"/>
        <v/>
      </c>
      <c r="AT93" s="67"/>
      <c r="AU93" s="12" t="str">
        <f t="shared" si="66"/>
        <v/>
      </c>
      <c r="AV93" s="10" t="str">
        <f t="shared" si="67"/>
        <v/>
      </c>
      <c r="AW93" s="67"/>
      <c r="AX93" s="12" t="str">
        <f t="shared" si="68"/>
        <v/>
      </c>
      <c r="AY93" s="10" t="str">
        <f t="shared" si="69"/>
        <v/>
      </c>
      <c r="AZ93" s="67"/>
      <c r="BA93" s="12" t="str">
        <f t="shared" si="70"/>
        <v/>
      </c>
      <c r="BB93" s="10" t="str">
        <f t="shared" si="71"/>
        <v/>
      </c>
      <c r="BC93" s="67"/>
      <c r="BD93" s="12" t="str">
        <f t="shared" si="72"/>
        <v/>
      </c>
      <c r="BE93">
        <f t="shared" si="73"/>
        <v>0</v>
      </c>
    </row>
    <row r="94" spans="1:74" ht="33" customHeight="1" thickBot="1">
      <c r="A94" s="394"/>
      <c r="B94" s="216" t="s">
        <v>162</v>
      </c>
      <c r="C94" s="419"/>
      <c r="D94" s="420"/>
      <c r="E94" s="69"/>
      <c r="F94" s="419"/>
      <c r="G94" s="420"/>
      <c r="H94" s="69"/>
      <c r="I94" s="419"/>
      <c r="J94" s="420"/>
      <c r="K94" s="69"/>
      <c r="L94" s="419"/>
      <c r="M94" s="420"/>
      <c r="N94" s="69"/>
      <c r="O94" s="419"/>
      <c r="P94" s="420"/>
      <c r="Q94" s="69"/>
      <c r="R94" s="421" t="str">
        <f t="shared" si="62"/>
        <v/>
      </c>
      <c r="S94" s="422"/>
      <c r="AN94" s="394"/>
      <c r="AO94" s="68" t="s">
        <v>162</v>
      </c>
      <c r="AP94" s="70" t="str">
        <f t="shared" si="63"/>
        <v/>
      </c>
      <c r="AQ94" s="71"/>
      <c r="AR94" s="72" t="str">
        <f t="shared" si="64"/>
        <v/>
      </c>
      <c r="AS94" s="70" t="str">
        <f t="shared" si="65"/>
        <v/>
      </c>
      <c r="AT94" s="71"/>
      <c r="AU94" s="72" t="str">
        <f t="shared" si="66"/>
        <v/>
      </c>
      <c r="AV94" s="70" t="str">
        <f t="shared" si="67"/>
        <v/>
      </c>
      <c r="AW94" s="71"/>
      <c r="AX94" s="72" t="str">
        <f t="shared" si="68"/>
        <v/>
      </c>
      <c r="AY94" s="70" t="str">
        <f t="shared" si="69"/>
        <v/>
      </c>
      <c r="AZ94" s="71"/>
      <c r="BA94" s="72" t="str">
        <f t="shared" si="70"/>
        <v/>
      </c>
      <c r="BB94" s="70" t="str">
        <f t="shared" si="71"/>
        <v/>
      </c>
      <c r="BC94" s="71"/>
      <c r="BD94" s="72" t="str">
        <f t="shared" si="72"/>
        <v/>
      </c>
      <c r="BE94">
        <f t="shared" si="73"/>
        <v>0</v>
      </c>
    </row>
    <row r="95" spans="1:74" ht="25.5" customHeight="1" thickBot="1">
      <c r="A95" s="73" t="s">
        <v>603</v>
      </c>
      <c r="B95" s="74"/>
      <c r="M95" s="406" t="s">
        <v>156</v>
      </c>
      <c r="N95" s="406"/>
      <c r="O95" s="406"/>
      <c r="P95" s="407"/>
      <c r="Q95" s="408" t="str">
        <f>IF(BE95=0,"",BE95)</f>
        <v/>
      </c>
      <c r="R95" s="409"/>
      <c r="S95" s="410"/>
      <c r="AO95">
        <f>SUM(AP95:BD95)</f>
        <v>0</v>
      </c>
      <c r="AP95">
        <f>SUM(AP90:AP94)</f>
        <v>0</v>
      </c>
      <c r="AQ95">
        <f t="shared" ref="AQ95:BD95" si="74">SUM(AQ90:AQ94)</f>
        <v>0</v>
      </c>
      <c r="AR95">
        <f t="shared" si="74"/>
        <v>0</v>
      </c>
      <c r="AS95">
        <f t="shared" si="74"/>
        <v>0</v>
      </c>
      <c r="AT95">
        <f t="shared" si="74"/>
        <v>0</v>
      </c>
      <c r="AU95">
        <f t="shared" si="74"/>
        <v>0</v>
      </c>
      <c r="AV95">
        <f t="shared" si="74"/>
        <v>0</v>
      </c>
      <c r="AW95">
        <f t="shared" si="74"/>
        <v>0</v>
      </c>
      <c r="AX95">
        <f t="shared" si="74"/>
        <v>0</v>
      </c>
      <c r="AY95">
        <f t="shared" si="74"/>
        <v>0</v>
      </c>
      <c r="AZ95">
        <f t="shared" si="74"/>
        <v>0</v>
      </c>
      <c r="BA95">
        <f t="shared" si="74"/>
        <v>0</v>
      </c>
      <c r="BB95">
        <f t="shared" si="74"/>
        <v>0</v>
      </c>
      <c r="BC95">
        <f t="shared" si="74"/>
        <v>0</v>
      </c>
      <c r="BD95">
        <f t="shared" si="74"/>
        <v>0</v>
      </c>
      <c r="BE95">
        <f>SUM(BE90:BE94)</f>
        <v>0</v>
      </c>
    </row>
    <row r="96" spans="1:74" ht="4.9000000000000004" customHeight="1" thickBot="1"/>
    <row r="97" spans="1:59" ht="18.75" customHeight="1" thickTop="1">
      <c r="A97" s="217" t="s">
        <v>163</v>
      </c>
      <c r="B97" s="75"/>
      <c r="C97" s="75"/>
      <c r="D97" s="75"/>
      <c r="E97" s="75"/>
      <c r="F97" s="75"/>
      <c r="G97" s="75"/>
      <c r="H97" s="75"/>
      <c r="I97" s="75"/>
      <c r="J97" s="75"/>
      <c r="K97" s="75"/>
      <c r="L97" s="75"/>
      <c r="M97" s="75"/>
      <c r="N97" s="75"/>
      <c r="O97" s="75"/>
      <c r="P97" s="75"/>
      <c r="Q97" s="75"/>
      <c r="R97" s="75"/>
      <c r="S97" s="75"/>
    </row>
    <row r="98" spans="1:59">
      <c r="H98" s="26" t="s">
        <v>164</v>
      </c>
      <c r="I98" s="218"/>
      <c r="J98" s="1"/>
      <c r="K98" s="1"/>
      <c r="L98" s="1"/>
      <c r="M98" s="76" t="s">
        <v>165</v>
      </c>
      <c r="N98" s="77"/>
      <c r="O98" s="77"/>
      <c r="P98" s="77"/>
      <c r="Q98" s="77"/>
      <c r="R98" s="77"/>
      <c r="S98" s="77"/>
    </row>
    <row r="99" spans="1:59">
      <c r="H99" s="218"/>
      <c r="I99" s="218" t="s">
        <v>166</v>
      </c>
      <c r="J99" s="1"/>
      <c r="K99" s="1"/>
      <c r="L99" s="1"/>
      <c r="M99" s="1"/>
    </row>
    <row r="100" spans="1:59">
      <c r="H100" s="218"/>
      <c r="I100" s="218" t="s">
        <v>167</v>
      </c>
      <c r="J100" s="1"/>
      <c r="K100" s="1"/>
      <c r="L100" s="1"/>
      <c r="M100" s="1"/>
    </row>
    <row r="104" spans="1:59">
      <c r="P104" s="270" t="s">
        <v>662</v>
      </c>
      <c r="AP104" s="1"/>
      <c r="AQ104" s="1"/>
      <c r="AR104" s="1"/>
      <c r="AS104" s="1"/>
      <c r="AT104" s="1"/>
      <c r="AU104" s="1"/>
      <c r="AV104" s="1"/>
      <c r="AW104" s="1"/>
      <c r="AX104" s="1"/>
      <c r="AY104" s="1"/>
      <c r="AZ104" s="1"/>
      <c r="BA104" s="1"/>
      <c r="BB104" s="1"/>
    </row>
    <row r="105" spans="1:59">
      <c r="AP105" s="1"/>
      <c r="AQ105" s="1"/>
      <c r="AR105" s="1"/>
      <c r="AS105" s="1"/>
      <c r="AT105" s="1"/>
      <c r="AU105" s="18" t="s">
        <v>168</v>
      </c>
      <c r="AV105" s="1"/>
      <c r="AW105" s="1"/>
      <c r="AX105" s="1"/>
      <c r="AY105" s="1"/>
      <c r="AZ105" s="1"/>
      <c r="BA105" s="1"/>
      <c r="BB105" s="1"/>
    </row>
    <row r="107" spans="1:59">
      <c r="AA107" s="19" t="s">
        <v>440</v>
      </c>
      <c r="AB107" s="19" t="s">
        <v>441</v>
      </c>
      <c r="AC107" s="19" t="s">
        <v>442</v>
      </c>
      <c r="AF107" s="19" t="s">
        <v>535</v>
      </c>
      <c r="AL107" t="s">
        <v>169</v>
      </c>
      <c r="AN107" s="18"/>
      <c r="AO107" s="78" t="s">
        <v>170</v>
      </c>
      <c r="AP107" s="79" t="s">
        <v>145</v>
      </c>
      <c r="AQ107" s="79" t="s">
        <v>146</v>
      </c>
      <c r="AR107" s="79" t="s">
        <v>147</v>
      </c>
      <c r="AS107" s="80"/>
      <c r="AT107" s="78" t="s">
        <v>171</v>
      </c>
      <c r="AU107" s="79" t="s">
        <v>145</v>
      </c>
      <c r="AV107" s="79" t="s">
        <v>146</v>
      </c>
      <c r="AW107" s="79" t="s">
        <v>147</v>
      </c>
      <c r="AX107" s="80"/>
      <c r="AY107" s="78" t="s">
        <v>172</v>
      </c>
      <c r="AZ107" s="79" t="s">
        <v>145</v>
      </c>
      <c r="BA107" s="79" t="s">
        <v>146</v>
      </c>
      <c r="BB107" s="79" t="s">
        <v>147</v>
      </c>
      <c r="BC107" s="80"/>
      <c r="BD107" s="81" t="s">
        <v>173</v>
      </c>
      <c r="BE107" s="79" t="s">
        <v>145</v>
      </c>
      <c r="BF107" s="79" t="s">
        <v>146</v>
      </c>
      <c r="BG107" s="79" t="s">
        <v>147</v>
      </c>
    </row>
    <row r="108" spans="1:59">
      <c r="AA108">
        <v>1</v>
      </c>
      <c r="AB108" t="s">
        <v>206</v>
      </c>
      <c r="AC108" s="178">
        <f>D33</f>
        <v>0</v>
      </c>
      <c r="AE108" t="s">
        <v>536</v>
      </c>
      <c r="AL108" t="s">
        <v>204</v>
      </c>
      <c r="AN108" s="82"/>
      <c r="AO108" s="83" t="s">
        <v>174</v>
      </c>
      <c r="AP108" s="84">
        <v>61264</v>
      </c>
      <c r="AQ108" s="84">
        <v>61264</v>
      </c>
      <c r="AR108" s="84">
        <v>70252</v>
      </c>
      <c r="AS108" s="80"/>
      <c r="AT108" s="80" t="s">
        <v>174</v>
      </c>
      <c r="AU108" s="84">
        <v>67390</v>
      </c>
      <c r="AV108" s="84">
        <v>67390</v>
      </c>
      <c r="AW108" s="84">
        <v>77277</v>
      </c>
      <c r="AX108" s="80"/>
      <c r="AY108" s="80" t="s">
        <v>174</v>
      </c>
      <c r="AZ108" s="84">
        <v>36758</v>
      </c>
      <c r="BA108" s="84">
        <v>36758</v>
      </c>
      <c r="BB108" s="84">
        <v>42151</v>
      </c>
      <c r="BC108" s="80"/>
      <c r="BD108" s="80" t="s">
        <v>174</v>
      </c>
      <c r="BE108" s="84">
        <v>40434</v>
      </c>
      <c r="BF108" s="84">
        <v>40434</v>
      </c>
      <c r="BG108" s="84">
        <v>46365</v>
      </c>
    </row>
    <row r="109" spans="1:59">
      <c r="AA109">
        <v>2</v>
      </c>
      <c r="AB109" t="s">
        <v>207</v>
      </c>
      <c r="AC109" s="179">
        <f>F33</f>
        <v>0</v>
      </c>
      <c r="AE109" s="9" t="s">
        <v>537</v>
      </c>
      <c r="AN109" s="85" t="s">
        <v>175</v>
      </c>
      <c r="AO109" s="83" t="s">
        <v>154</v>
      </c>
      <c r="AP109" s="84">
        <v>87520</v>
      </c>
      <c r="AQ109" s="84">
        <v>87520</v>
      </c>
      <c r="AR109" s="84">
        <v>100360</v>
      </c>
      <c r="AS109" s="80"/>
      <c r="AT109" s="80" t="s">
        <v>154</v>
      </c>
      <c r="AU109" s="84">
        <v>96272</v>
      </c>
      <c r="AV109" s="84">
        <v>96272</v>
      </c>
      <c r="AW109" s="84">
        <v>110396</v>
      </c>
      <c r="AX109" s="80"/>
      <c r="AY109" s="80" t="s">
        <v>154</v>
      </c>
      <c r="AZ109" s="84">
        <v>52512</v>
      </c>
      <c r="BA109" s="84">
        <v>52512</v>
      </c>
      <c r="BB109" s="84">
        <v>60216</v>
      </c>
      <c r="BC109" s="80"/>
      <c r="BD109" s="80" t="s">
        <v>154</v>
      </c>
      <c r="BE109" s="84">
        <v>57763</v>
      </c>
      <c r="BF109" s="84">
        <v>57763</v>
      </c>
      <c r="BG109" s="84">
        <v>66237</v>
      </c>
    </row>
    <row r="110" spans="1:59">
      <c r="AA110">
        <v>3</v>
      </c>
      <c r="AB110" t="s">
        <v>208</v>
      </c>
      <c r="AC110" s="180">
        <f>H33</f>
        <v>0</v>
      </c>
      <c r="AE110" s="9" t="s">
        <v>538</v>
      </c>
      <c r="AN110" s="85"/>
      <c r="AO110" s="83" t="s">
        <v>155</v>
      </c>
      <c r="AP110" s="84">
        <v>43760</v>
      </c>
      <c r="AQ110" s="84">
        <v>43760</v>
      </c>
      <c r="AR110" s="84">
        <v>50180</v>
      </c>
      <c r="AS110" s="80"/>
      <c r="AT110" s="80" t="s">
        <v>155</v>
      </c>
      <c r="AU110" s="84">
        <v>48136</v>
      </c>
      <c r="AV110" s="84">
        <v>48136</v>
      </c>
      <c r="AW110" s="84">
        <v>55198</v>
      </c>
      <c r="AX110" s="80"/>
      <c r="AY110" s="80" t="s">
        <v>155</v>
      </c>
      <c r="AZ110" s="84">
        <v>26256</v>
      </c>
      <c r="BA110" s="84">
        <v>26256</v>
      </c>
      <c r="BB110" s="84">
        <v>30108</v>
      </c>
      <c r="BC110" s="80"/>
      <c r="BD110" s="80" t="s">
        <v>155</v>
      </c>
      <c r="BE110" s="84">
        <v>28881</v>
      </c>
      <c r="BF110" s="84">
        <v>28881</v>
      </c>
      <c r="BG110" s="84">
        <v>33118</v>
      </c>
    </row>
    <row r="111" spans="1:59">
      <c r="AA111">
        <v>4</v>
      </c>
      <c r="AB111" t="s">
        <v>209</v>
      </c>
      <c r="AC111" s="181">
        <f>D34</f>
        <v>0</v>
      </c>
      <c r="AE111" s="9" t="s">
        <v>539</v>
      </c>
      <c r="AN111" s="86"/>
      <c r="AO111" s="83" t="s">
        <v>176</v>
      </c>
      <c r="AP111" s="84">
        <v>25090</v>
      </c>
      <c r="AQ111" s="84"/>
      <c r="AR111" s="84"/>
      <c r="AS111" s="80"/>
      <c r="AT111" s="80"/>
      <c r="AU111" s="84">
        <v>27598</v>
      </c>
      <c r="AV111" s="84"/>
      <c r="AW111" s="84"/>
      <c r="AX111" s="80"/>
      <c r="AY111" s="80"/>
      <c r="AZ111" s="84">
        <v>15054</v>
      </c>
      <c r="BA111" s="84"/>
      <c r="BB111" s="84"/>
      <c r="BC111" s="80"/>
      <c r="BD111" s="80"/>
      <c r="BE111" s="84">
        <v>16558</v>
      </c>
      <c r="BF111" s="84"/>
      <c r="BG111" s="84"/>
    </row>
    <row r="112" spans="1:59">
      <c r="AA112">
        <v>5</v>
      </c>
      <c r="AB112" t="s">
        <v>210</v>
      </c>
      <c r="AC112" s="181">
        <f>F34</f>
        <v>0</v>
      </c>
      <c r="AE112" s="9" t="s">
        <v>540</v>
      </c>
      <c r="AN112" s="82"/>
      <c r="AO112" s="80" t="s">
        <v>174</v>
      </c>
      <c r="AP112" s="84">
        <v>33621</v>
      </c>
      <c r="AQ112" s="84">
        <v>33621</v>
      </c>
      <c r="AR112" s="84">
        <v>41097</v>
      </c>
      <c r="AS112" s="80"/>
      <c r="AT112" s="80" t="s">
        <v>174</v>
      </c>
      <c r="AU112" s="84">
        <v>36983</v>
      </c>
      <c r="AV112" s="84">
        <v>36983</v>
      </c>
      <c r="AW112" s="84">
        <v>45206</v>
      </c>
      <c r="AX112" s="80"/>
      <c r="AY112" s="80"/>
      <c r="AZ112" s="80"/>
      <c r="BA112" s="80"/>
      <c r="BB112" s="80"/>
      <c r="BC112" s="80"/>
      <c r="BD112" s="80"/>
      <c r="BE112" s="80"/>
      <c r="BF112" s="80"/>
      <c r="BG112" s="80"/>
    </row>
    <row r="113" spans="27:59">
      <c r="AA113">
        <v>6</v>
      </c>
      <c r="AB113" t="s">
        <v>211</v>
      </c>
      <c r="AC113" t="str">
        <f>H34</f>
        <v>市内</v>
      </c>
      <c r="AE113" s="9" t="s">
        <v>541</v>
      </c>
      <c r="AN113" s="87" t="s">
        <v>177</v>
      </c>
      <c r="AO113" s="80" t="s">
        <v>154</v>
      </c>
      <c r="AP113" s="88">
        <v>48030</v>
      </c>
      <c r="AQ113" s="88">
        <v>48030</v>
      </c>
      <c r="AR113" s="88">
        <v>58710</v>
      </c>
      <c r="AS113" s="80"/>
      <c r="AT113" s="80" t="s">
        <v>154</v>
      </c>
      <c r="AU113" s="84">
        <v>52833</v>
      </c>
      <c r="AV113" s="84">
        <v>52833</v>
      </c>
      <c r="AW113" s="84">
        <v>64581</v>
      </c>
      <c r="AX113" s="80"/>
      <c r="AY113" s="80"/>
      <c r="AZ113" s="80"/>
      <c r="BA113" s="80"/>
      <c r="BB113" s="80"/>
      <c r="BC113" s="80"/>
      <c r="BD113" s="80"/>
      <c r="BE113" s="80"/>
      <c r="BF113" s="80"/>
      <c r="BG113" s="80"/>
    </row>
    <row r="114" spans="27:59">
      <c r="AA114">
        <v>7</v>
      </c>
      <c r="AB114" t="s">
        <v>212</v>
      </c>
      <c r="AC114">
        <f>M34</f>
        <v>0</v>
      </c>
      <c r="AE114" s="9" t="s">
        <v>542</v>
      </c>
      <c r="AN114" s="85"/>
      <c r="AO114" s="80" t="s">
        <v>155</v>
      </c>
      <c r="AP114" s="84">
        <v>24015</v>
      </c>
      <c r="AQ114" s="84">
        <v>24015</v>
      </c>
      <c r="AR114" s="84">
        <v>29355</v>
      </c>
      <c r="AS114" s="80"/>
      <c r="AT114" s="80" t="s">
        <v>155</v>
      </c>
      <c r="AU114" s="84">
        <v>26416</v>
      </c>
      <c r="AV114" s="84">
        <v>26416</v>
      </c>
      <c r="AW114" s="84">
        <v>32290</v>
      </c>
      <c r="AX114" s="80"/>
      <c r="AY114" s="80"/>
      <c r="AZ114" s="80"/>
      <c r="BA114" s="80"/>
      <c r="BB114" s="80"/>
      <c r="BC114" s="80"/>
      <c r="BD114" s="80"/>
      <c r="BE114" s="80"/>
      <c r="BF114" s="80"/>
      <c r="BG114" s="80"/>
    </row>
    <row r="115" spans="27:59">
      <c r="AA115">
        <v>8</v>
      </c>
      <c r="AB115" t="s">
        <v>213</v>
      </c>
      <c r="AC115">
        <f>D35</f>
        <v>0</v>
      </c>
      <c r="AN115" s="86"/>
      <c r="AO115" s="80" t="s">
        <v>176</v>
      </c>
      <c r="AP115" s="84">
        <v>14676</v>
      </c>
      <c r="AQ115" s="84"/>
      <c r="AR115" s="84"/>
      <c r="AS115" s="80"/>
      <c r="AT115" s="80"/>
      <c r="AU115" s="84">
        <v>16144</v>
      </c>
      <c r="AV115" s="84"/>
      <c r="AW115" s="84"/>
      <c r="AX115" s="80"/>
      <c r="AY115" s="80"/>
      <c r="AZ115" s="80"/>
      <c r="BA115" s="80"/>
      <c r="BB115" s="80"/>
      <c r="BC115" s="80"/>
      <c r="BD115" s="80"/>
      <c r="BE115" s="80"/>
      <c r="BF115" s="80"/>
      <c r="BG115" s="80"/>
    </row>
    <row r="116" spans="27:59">
      <c r="AA116">
        <v>9</v>
      </c>
      <c r="AB116" t="s">
        <v>214</v>
      </c>
      <c r="AC116">
        <f>D36</f>
        <v>0</v>
      </c>
      <c r="AN116" s="82"/>
      <c r="AO116" s="80" t="s">
        <v>174</v>
      </c>
      <c r="AP116" s="84">
        <v>26908</v>
      </c>
      <c r="AQ116" s="84">
        <v>26908</v>
      </c>
      <c r="AR116" s="84">
        <v>32851</v>
      </c>
      <c r="AS116" s="80"/>
      <c r="AT116" s="80" t="s">
        <v>174</v>
      </c>
      <c r="AU116" s="84">
        <v>29598</v>
      </c>
      <c r="AV116" s="84">
        <v>29598</v>
      </c>
      <c r="AW116" s="84">
        <v>36136</v>
      </c>
      <c r="AX116" s="80"/>
      <c r="AY116" s="80"/>
      <c r="AZ116" s="80"/>
      <c r="BA116" s="80"/>
      <c r="BB116" s="80"/>
      <c r="BC116" s="80"/>
      <c r="BD116" s="80"/>
      <c r="BE116" s="80"/>
      <c r="BF116" s="80"/>
      <c r="BG116" s="80"/>
    </row>
    <row r="117" spans="27:59">
      <c r="AA117">
        <v>10</v>
      </c>
      <c r="AB117" t="s">
        <v>215</v>
      </c>
      <c r="AC117">
        <f>D37</f>
        <v>0</v>
      </c>
      <c r="AN117" s="87" t="s">
        <v>178</v>
      </c>
      <c r="AO117" s="80" t="s">
        <v>154</v>
      </c>
      <c r="AP117" s="88">
        <v>38440</v>
      </c>
      <c r="AQ117" s="88">
        <v>38440</v>
      </c>
      <c r="AR117" s="88">
        <v>46930</v>
      </c>
      <c r="AS117" s="80"/>
      <c r="AT117" s="80" t="s">
        <v>154</v>
      </c>
      <c r="AU117" s="84">
        <v>42284</v>
      </c>
      <c r="AV117" s="84">
        <v>42284</v>
      </c>
      <c r="AW117" s="84">
        <v>51623</v>
      </c>
      <c r="AX117" s="80"/>
      <c r="AY117" s="80"/>
      <c r="AZ117" s="80"/>
      <c r="BA117" s="80"/>
      <c r="BB117" s="80"/>
      <c r="BC117" s="80"/>
      <c r="BD117" s="80"/>
      <c r="BE117" s="80"/>
      <c r="BF117" s="80"/>
      <c r="BG117" s="80"/>
    </row>
    <row r="118" spans="27:59">
      <c r="AA118">
        <v>11</v>
      </c>
      <c r="AB118" s="9" t="s">
        <v>216</v>
      </c>
      <c r="AC118">
        <f>G37</f>
        <v>0</v>
      </c>
      <c r="AN118" s="85"/>
      <c r="AO118" s="80" t="s">
        <v>155</v>
      </c>
      <c r="AP118" s="84">
        <v>19220</v>
      </c>
      <c r="AQ118" s="84">
        <v>19220</v>
      </c>
      <c r="AR118" s="84">
        <v>23465</v>
      </c>
      <c r="AS118" s="80"/>
      <c r="AT118" s="80" t="s">
        <v>155</v>
      </c>
      <c r="AU118" s="84">
        <v>21142</v>
      </c>
      <c r="AV118" s="84">
        <v>21142</v>
      </c>
      <c r="AW118" s="84">
        <v>25811</v>
      </c>
      <c r="AX118" s="80"/>
      <c r="AY118" s="80"/>
      <c r="AZ118" s="80"/>
      <c r="BA118" s="80"/>
      <c r="BB118" s="80"/>
      <c r="BC118" s="80"/>
      <c r="BD118" s="80"/>
      <c r="BE118" s="80"/>
      <c r="BF118" s="80"/>
      <c r="BG118" s="80"/>
    </row>
    <row r="119" spans="27:59">
      <c r="AA119">
        <v>12</v>
      </c>
      <c r="AB119" t="s">
        <v>217</v>
      </c>
      <c r="AC119">
        <f>D38</f>
        <v>0</v>
      </c>
      <c r="AN119" s="86"/>
      <c r="AO119" s="80" t="s">
        <v>176</v>
      </c>
      <c r="AP119" s="89">
        <v>11732</v>
      </c>
      <c r="AQ119" s="89"/>
      <c r="AR119" s="89"/>
      <c r="AS119" s="80"/>
      <c r="AT119" s="80"/>
      <c r="AU119" s="90">
        <v>12904</v>
      </c>
      <c r="AV119" s="89"/>
      <c r="AW119" s="89"/>
      <c r="AX119" s="80"/>
      <c r="AY119" s="80"/>
      <c r="AZ119" s="80"/>
      <c r="BA119" s="80"/>
      <c r="BB119" s="80"/>
      <c r="BC119" s="80"/>
      <c r="BD119" s="80"/>
      <c r="BE119" s="80"/>
      <c r="BF119" s="80"/>
      <c r="BG119" s="80"/>
    </row>
    <row r="120" spans="27:59">
      <c r="AA120">
        <v>13</v>
      </c>
      <c r="AB120" s="9" t="s">
        <v>218</v>
      </c>
      <c r="AC120">
        <f>G38</f>
        <v>0</v>
      </c>
      <c r="AP120" t="s">
        <v>179</v>
      </c>
      <c r="AQ120" t="s">
        <v>147</v>
      </c>
      <c r="AR120" t="s">
        <v>147</v>
      </c>
    </row>
    <row r="121" spans="27:59">
      <c r="AA121">
        <v>14</v>
      </c>
      <c r="AB121" t="s">
        <v>219</v>
      </c>
      <c r="AC121">
        <f>M37</f>
        <v>0</v>
      </c>
      <c r="AO121" s="91" t="s">
        <v>180</v>
      </c>
      <c r="AP121" s="90">
        <v>2980</v>
      </c>
      <c r="AQ121" s="90"/>
      <c r="AR121" s="90">
        <v>1780</v>
      </c>
    </row>
    <row r="122" spans="27:59">
      <c r="AA122">
        <v>15</v>
      </c>
      <c r="AB122" s="9" t="s">
        <v>220</v>
      </c>
      <c r="AC122">
        <f>P37</f>
        <v>0</v>
      </c>
      <c r="AO122" s="92" t="s">
        <v>181</v>
      </c>
      <c r="AP122" s="90">
        <v>1620</v>
      </c>
      <c r="AQ122" s="90"/>
      <c r="AR122" s="90">
        <v>960</v>
      </c>
    </row>
    <row r="123" spans="27:59">
      <c r="AA123">
        <v>16</v>
      </c>
      <c r="AB123" s="9" t="s">
        <v>221</v>
      </c>
      <c r="AC123">
        <f>M38</f>
        <v>0</v>
      </c>
      <c r="AO123" s="92" t="s">
        <v>182</v>
      </c>
      <c r="AP123" s="90">
        <v>2980</v>
      </c>
      <c r="AQ123" s="90"/>
      <c r="AR123" s="90">
        <v>1780</v>
      </c>
    </row>
    <row r="124" spans="27:59">
      <c r="AA124">
        <v>17</v>
      </c>
      <c r="AB124" s="9" t="s">
        <v>222</v>
      </c>
      <c r="AC124">
        <f>P38</f>
        <v>0</v>
      </c>
      <c r="AO124" s="92" t="s">
        <v>183</v>
      </c>
      <c r="AP124" s="90">
        <v>3340</v>
      </c>
      <c r="AQ124" s="90"/>
      <c r="AR124" s="90">
        <v>1980</v>
      </c>
    </row>
    <row r="125" spans="27:59">
      <c r="AA125">
        <v>18</v>
      </c>
      <c r="AB125" s="177" t="s">
        <v>223</v>
      </c>
      <c r="AC125">
        <f>D39</f>
        <v>0</v>
      </c>
      <c r="AO125" s="92" t="s">
        <v>184</v>
      </c>
      <c r="AP125" s="90">
        <v>5110</v>
      </c>
      <c r="AQ125" s="90"/>
      <c r="AR125" s="90">
        <v>3030</v>
      </c>
    </row>
    <row r="126" spans="27:59">
      <c r="AA126">
        <v>19</v>
      </c>
      <c r="AB126" s="177" t="s">
        <v>224</v>
      </c>
      <c r="AC126">
        <f>J39</f>
        <v>0</v>
      </c>
    </row>
    <row r="127" spans="27:59">
      <c r="AA127">
        <v>20</v>
      </c>
      <c r="AB127" s="177" t="s">
        <v>225</v>
      </c>
      <c r="AC127">
        <f>D42</f>
        <v>0</v>
      </c>
    </row>
    <row r="128" spans="27:59">
      <c r="AA128">
        <v>21</v>
      </c>
      <c r="AB128" s="177" t="s">
        <v>226</v>
      </c>
      <c r="AC128">
        <f>H42</f>
        <v>0</v>
      </c>
    </row>
    <row r="129" spans="27:49">
      <c r="AA129">
        <v>22</v>
      </c>
      <c r="AB129" s="177" t="s">
        <v>227</v>
      </c>
      <c r="AC129">
        <f>D43</f>
        <v>0</v>
      </c>
    </row>
    <row r="130" spans="27:49">
      <c r="AA130">
        <v>23</v>
      </c>
      <c r="AB130" s="177" t="s">
        <v>228</v>
      </c>
      <c r="AC130">
        <f>D44</f>
        <v>0</v>
      </c>
    </row>
    <row r="131" spans="27:49">
      <c r="AA131">
        <v>24</v>
      </c>
      <c r="AB131" s="177" t="s">
        <v>229</v>
      </c>
      <c r="AC131">
        <f>D45</f>
        <v>0</v>
      </c>
      <c r="AN131" s="28"/>
      <c r="AO131" s="93" t="s">
        <v>185</v>
      </c>
      <c r="AP131" s="28"/>
      <c r="AQ131" s="94"/>
      <c r="AR131" s="93" t="s">
        <v>186</v>
      </c>
      <c r="AS131" s="3"/>
      <c r="AT131" s="3"/>
      <c r="AU131" s="3"/>
      <c r="AV131" s="1"/>
      <c r="AW131" s="1"/>
    </row>
    <row r="132" spans="27:49">
      <c r="AA132">
        <v>25</v>
      </c>
      <c r="AB132" s="177" t="s">
        <v>230</v>
      </c>
      <c r="AC132" s="178">
        <f>D48</f>
        <v>0</v>
      </c>
      <c r="AN132" s="95" t="s">
        <v>187</v>
      </c>
      <c r="AO132" s="96" t="s">
        <v>188</v>
      </c>
      <c r="AP132" s="96" t="s">
        <v>189</v>
      </c>
      <c r="AQ132" s="97" t="s">
        <v>190</v>
      </c>
      <c r="AR132" s="98" t="s">
        <v>191</v>
      </c>
      <c r="AS132" s="99" t="s">
        <v>192</v>
      </c>
      <c r="AT132" s="99" t="s">
        <v>1</v>
      </c>
      <c r="AU132" s="99" t="s">
        <v>2</v>
      </c>
      <c r="AV132" s="100" t="s">
        <v>193</v>
      </c>
      <c r="AW132" s="101" t="s">
        <v>194</v>
      </c>
    </row>
    <row r="133" spans="27:49">
      <c r="AA133">
        <v>26</v>
      </c>
      <c r="AB133" s="9" t="s">
        <v>231</v>
      </c>
      <c r="AC133">
        <f>F49</f>
        <v>0</v>
      </c>
      <c r="AN133" s="102" t="str">
        <f>IF((D48+F48+G48)=0,"",DATE(D48,F48,G48))</f>
        <v/>
      </c>
      <c r="AO133" s="103" t="str">
        <f>IF((L48+N48+O48)=0,"",DATE(L48,N48,O48))</f>
        <v/>
      </c>
      <c r="AP133" s="76" t="e">
        <f>AO133-AN133+1</f>
        <v>#VALUE!</v>
      </c>
      <c r="AQ133" s="104" t="s">
        <v>554</v>
      </c>
      <c r="AR133" s="1"/>
      <c r="AS133" s="3"/>
      <c r="AT133" s="3"/>
      <c r="AU133" s="3"/>
      <c r="AV133" s="18"/>
      <c r="AW133" s="105"/>
    </row>
    <row r="134" spans="27:49">
      <c r="AA134">
        <v>27</v>
      </c>
      <c r="AB134" s="9" t="s">
        <v>232</v>
      </c>
      <c r="AC134" s="180">
        <f>G48</f>
        <v>0</v>
      </c>
      <c r="AN134" s="28"/>
      <c r="AO134" s="28"/>
      <c r="AP134" s="28"/>
      <c r="AQ134" s="106" t="s">
        <v>171</v>
      </c>
      <c r="AR134" s="1" t="s">
        <v>195</v>
      </c>
      <c r="AS134" s="3">
        <v>2025</v>
      </c>
      <c r="AT134" s="3">
        <v>1</v>
      </c>
      <c r="AU134" s="3">
        <v>1</v>
      </c>
      <c r="AV134" s="18" t="s">
        <v>88</v>
      </c>
      <c r="AW134" s="105" t="s">
        <v>196</v>
      </c>
    </row>
    <row r="135" spans="27:49">
      <c r="AA135">
        <v>28</v>
      </c>
      <c r="AB135" s="177" t="s">
        <v>437</v>
      </c>
      <c r="AC135">
        <f>H48</f>
        <v>0</v>
      </c>
      <c r="AN135" s="28"/>
      <c r="AO135" s="28"/>
      <c r="AP135" s="28"/>
      <c r="AQ135" s="106"/>
      <c r="AR135" s="1" t="s">
        <v>197</v>
      </c>
      <c r="AS135" s="3">
        <f>AS134+1</f>
        <v>2026</v>
      </c>
      <c r="AT135" s="3">
        <v>2</v>
      </c>
      <c r="AU135" s="3">
        <v>2</v>
      </c>
      <c r="AV135" s="1" t="s">
        <v>198</v>
      </c>
      <c r="AW135" s="105" t="s">
        <v>199</v>
      </c>
    </row>
    <row r="136" spans="27:49">
      <c r="AA136">
        <v>29</v>
      </c>
      <c r="AB136" s="177" t="s">
        <v>233</v>
      </c>
      <c r="AC136" s="178">
        <f>L48</f>
        <v>0</v>
      </c>
      <c r="AN136" s="28"/>
      <c r="AO136" s="28"/>
      <c r="AP136" s="28"/>
      <c r="AQ136" s="106"/>
      <c r="AR136" s="1" t="s">
        <v>118</v>
      </c>
      <c r="AS136" s="3">
        <f t="shared" ref="AS136:AS141" si="75">AS135+1</f>
        <v>2027</v>
      </c>
      <c r="AT136" s="3">
        <v>3</v>
      </c>
      <c r="AU136" s="3">
        <v>3</v>
      </c>
      <c r="AV136" s="1" t="s">
        <v>200</v>
      </c>
      <c r="AW136" s="105" t="s">
        <v>89</v>
      </c>
    </row>
    <row r="137" spans="27:49">
      <c r="AA137">
        <v>30</v>
      </c>
      <c r="AB137" s="177" t="s">
        <v>234</v>
      </c>
      <c r="AC137" s="179">
        <f>N48</f>
        <v>0</v>
      </c>
      <c r="AN137" s="28"/>
      <c r="AO137" s="28"/>
      <c r="AP137" s="28"/>
      <c r="AQ137" s="106"/>
      <c r="AR137" s="1"/>
      <c r="AS137" s="3">
        <f t="shared" si="75"/>
        <v>2028</v>
      </c>
      <c r="AT137" s="3">
        <v>4</v>
      </c>
      <c r="AU137" s="3">
        <v>4</v>
      </c>
      <c r="AV137" s="1" t="s">
        <v>201</v>
      </c>
      <c r="AW137" s="107"/>
    </row>
    <row r="138" spans="27:49">
      <c r="AA138">
        <v>31</v>
      </c>
      <c r="AB138" s="177" t="s">
        <v>235</v>
      </c>
      <c r="AC138" s="180">
        <f>O48</f>
        <v>0</v>
      </c>
      <c r="AN138" s="28"/>
      <c r="AO138" s="28"/>
      <c r="AP138" s="28"/>
      <c r="AQ138" s="106" t="s">
        <v>212</v>
      </c>
      <c r="AR138" s="1"/>
      <c r="AS138" s="3">
        <f t="shared" si="75"/>
        <v>2029</v>
      </c>
      <c r="AT138" s="3">
        <v>5</v>
      </c>
      <c r="AU138" s="3">
        <v>5</v>
      </c>
      <c r="AV138" s="1"/>
      <c r="AW138" s="107"/>
    </row>
    <row r="139" spans="27:49">
      <c r="AA139">
        <v>32</v>
      </c>
      <c r="AB139" s="177" t="s">
        <v>438</v>
      </c>
      <c r="AC139">
        <f>P48</f>
        <v>0</v>
      </c>
      <c r="AN139" s="28"/>
      <c r="AO139" s="28"/>
      <c r="AP139" s="28"/>
      <c r="AQ139" s="106"/>
      <c r="AR139" s="1"/>
      <c r="AS139" s="3">
        <f t="shared" si="75"/>
        <v>2030</v>
      </c>
      <c r="AT139" s="3">
        <v>6</v>
      </c>
      <c r="AU139" s="3">
        <v>6</v>
      </c>
      <c r="AV139" s="1"/>
      <c r="AW139" s="107"/>
    </row>
    <row r="140" spans="27:49">
      <c r="AA140">
        <v>33</v>
      </c>
      <c r="AB140" s="177" t="s">
        <v>236</v>
      </c>
      <c r="AC140">
        <f>D50</f>
        <v>0</v>
      </c>
      <c r="AN140" s="28"/>
      <c r="AO140" s="28"/>
      <c r="AP140" s="28"/>
      <c r="AQ140" s="106" t="s">
        <v>527</v>
      </c>
      <c r="AR140" s="1"/>
      <c r="AS140" s="3">
        <f t="shared" si="75"/>
        <v>2031</v>
      </c>
      <c r="AT140" s="3">
        <v>7</v>
      </c>
      <c r="AU140" s="3">
        <v>7</v>
      </c>
      <c r="AV140" s="1"/>
      <c r="AW140" s="107"/>
    </row>
    <row r="141" spans="27:49">
      <c r="AA141">
        <v>34</v>
      </c>
      <c r="AB141" s="177" t="s">
        <v>237</v>
      </c>
      <c r="AC141">
        <f>D51</f>
        <v>0</v>
      </c>
      <c r="AN141" s="28"/>
      <c r="AO141" s="28"/>
      <c r="AP141" s="28"/>
      <c r="AQ141" s="106"/>
      <c r="AR141" s="1"/>
      <c r="AS141" s="3">
        <f t="shared" si="75"/>
        <v>2032</v>
      </c>
      <c r="AT141" s="3">
        <v>8</v>
      </c>
      <c r="AU141" s="3">
        <v>8</v>
      </c>
      <c r="AV141" s="1"/>
      <c r="AW141" s="107"/>
    </row>
    <row r="142" spans="27:49">
      <c r="AA142">
        <v>35</v>
      </c>
      <c r="AB142" s="177" t="s">
        <v>238</v>
      </c>
      <c r="AC142">
        <f>D52</f>
        <v>0</v>
      </c>
      <c r="AN142" s="28"/>
      <c r="AO142" s="28"/>
      <c r="AP142" s="28"/>
      <c r="AQ142" s="106"/>
      <c r="AR142" s="1"/>
      <c r="AS142" s="3"/>
      <c r="AT142" s="3">
        <v>9</v>
      </c>
      <c r="AU142" s="3">
        <v>9</v>
      </c>
      <c r="AV142" s="1"/>
      <c r="AW142" s="107"/>
    </row>
    <row r="143" spans="27:49">
      <c r="AA143">
        <v>36</v>
      </c>
      <c r="AB143" s="177" t="s">
        <v>239</v>
      </c>
      <c r="AC143">
        <f>D53</f>
        <v>0</v>
      </c>
      <c r="AN143" s="28"/>
      <c r="AO143" s="28"/>
      <c r="AP143" s="28"/>
      <c r="AQ143" s="106"/>
      <c r="AR143" s="1"/>
      <c r="AS143" s="3"/>
      <c r="AT143" s="3">
        <v>10</v>
      </c>
      <c r="AU143" s="3">
        <v>10</v>
      </c>
      <c r="AV143" s="1"/>
      <c r="AW143" s="107"/>
    </row>
    <row r="144" spans="27:49">
      <c r="AA144">
        <v>37</v>
      </c>
      <c r="AB144" s="177" t="s">
        <v>240</v>
      </c>
      <c r="AC144">
        <f>H50</f>
        <v>0</v>
      </c>
      <c r="AN144" s="28"/>
      <c r="AO144" s="28"/>
      <c r="AP144" s="28"/>
      <c r="AQ144" s="106"/>
      <c r="AR144" s="1"/>
      <c r="AS144" s="3"/>
      <c r="AT144" s="3">
        <v>11</v>
      </c>
      <c r="AU144" s="3">
        <v>11</v>
      </c>
      <c r="AV144" s="1"/>
      <c r="AW144" s="107"/>
    </row>
    <row r="145" spans="27:49">
      <c r="AA145">
        <v>38</v>
      </c>
      <c r="AB145" s="9" t="s">
        <v>241</v>
      </c>
      <c r="AC145">
        <f>H51</f>
        <v>0</v>
      </c>
      <c r="AN145" s="28"/>
      <c r="AO145" s="28"/>
      <c r="AP145" s="28"/>
      <c r="AQ145" s="106"/>
      <c r="AR145" s="1"/>
      <c r="AS145" s="3"/>
      <c r="AT145" s="3">
        <v>12</v>
      </c>
      <c r="AU145" s="3">
        <v>12</v>
      </c>
      <c r="AV145" s="1"/>
      <c r="AW145" s="107"/>
    </row>
    <row r="146" spans="27:49">
      <c r="AA146">
        <v>39</v>
      </c>
      <c r="AB146" s="9" t="s">
        <v>242</v>
      </c>
      <c r="AC146">
        <f>H52</f>
        <v>0</v>
      </c>
      <c r="AN146" s="28"/>
      <c r="AO146" s="28"/>
      <c r="AP146" s="28"/>
      <c r="AQ146" s="106"/>
      <c r="AR146" s="1"/>
      <c r="AS146" s="3"/>
      <c r="AT146" s="3"/>
      <c r="AU146" s="3">
        <v>13</v>
      </c>
      <c r="AV146" s="1"/>
      <c r="AW146" s="107"/>
    </row>
    <row r="147" spans="27:49">
      <c r="AA147">
        <v>40</v>
      </c>
      <c r="AB147" s="9" t="s">
        <v>243</v>
      </c>
      <c r="AC147">
        <f>H53</f>
        <v>0</v>
      </c>
      <c r="AN147" s="28"/>
      <c r="AO147" s="28"/>
      <c r="AP147" s="28"/>
      <c r="AQ147" s="106"/>
      <c r="AR147" s="1"/>
      <c r="AS147" s="3"/>
      <c r="AT147" s="3"/>
      <c r="AU147" s="3">
        <v>14</v>
      </c>
      <c r="AV147" s="1"/>
      <c r="AW147" s="107"/>
    </row>
    <row r="148" spans="27:49">
      <c r="AA148">
        <v>41</v>
      </c>
      <c r="AB148" s="9" t="s">
        <v>244</v>
      </c>
      <c r="AC148">
        <f>H54</f>
        <v>0</v>
      </c>
      <c r="AN148" s="28"/>
      <c r="AO148" s="28"/>
      <c r="AP148" s="28"/>
      <c r="AQ148" s="106"/>
      <c r="AR148" s="1"/>
      <c r="AS148" s="3"/>
      <c r="AT148" s="3"/>
      <c r="AU148" s="3">
        <v>15</v>
      </c>
      <c r="AV148" s="1"/>
      <c r="AW148" s="107"/>
    </row>
    <row r="149" spans="27:49">
      <c r="AA149">
        <v>42</v>
      </c>
      <c r="AB149" s="9" t="s">
        <v>245</v>
      </c>
      <c r="AC149">
        <f>N50</f>
        <v>0</v>
      </c>
      <c r="AN149" s="28"/>
      <c r="AO149" s="28"/>
      <c r="AP149" s="28"/>
      <c r="AQ149" s="108"/>
      <c r="AR149" s="28"/>
      <c r="AS149" s="3"/>
      <c r="AT149" s="3"/>
      <c r="AU149" s="3">
        <v>16</v>
      </c>
      <c r="AV149" s="1"/>
      <c r="AW149" s="107"/>
    </row>
    <row r="150" spans="27:49">
      <c r="AA150">
        <v>43</v>
      </c>
      <c r="AB150" s="177" t="s">
        <v>246</v>
      </c>
      <c r="AC150">
        <f>N51</f>
        <v>0</v>
      </c>
      <c r="AN150" s="28"/>
      <c r="AO150" s="28"/>
      <c r="AP150" s="28"/>
      <c r="AQ150" s="108"/>
      <c r="AR150" s="28"/>
      <c r="AS150" s="3"/>
      <c r="AT150" s="3"/>
      <c r="AU150" s="3">
        <v>17</v>
      </c>
      <c r="AV150" s="1"/>
      <c r="AW150" s="107"/>
    </row>
    <row r="151" spans="27:49">
      <c r="AA151">
        <v>44</v>
      </c>
      <c r="AB151" s="177" t="s">
        <v>247</v>
      </c>
      <c r="AC151">
        <f>N52</f>
        <v>0</v>
      </c>
      <c r="AN151" s="28"/>
      <c r="AO151" s="28"/>
      <c r="AP151" s="28"/>
      <c r="AQ151" s="106"/>
      <c r="AR151" s="1"/>
      <c r="AS151" s="3"/>
      <c r="AT151" s="3"/>
      <c r="AU151" s="3">
        <v>18</v>
      </c>
      <c r="AV151" s="1"/>
      <c r="AW151" s="107"/>
    </row>
    <row r="152" spans="27:49">
      <c r="AA152">
        <v>45</v>
      </c>
      <c r="AB152" s="177" t="s">
        <v>248</v>
      </c>
      <c r="AC152">
        <f>N54</f>
        <v>0</v>
      </c>
      <c r="AN152" s="28"/>
      <c r="AO152" s="28"/>
      <c r="AP152" s="28"/>
      <c r="AQ152" s="106"/>
      <c r="AR152" s="1"/>
      <c r="AS152" s="3"/>
      <c r="AT152" s="3"/>
      <c r="AU152" s="3">
        <v>19</v>
      </c>
      <c r="AV152" s="1"/>
      <c r="AW152" s="107"/>
    </row>
    <row r="153" spans="27:49">
      <c r="AA153">
        <v>46</v>
      </c>
      <c r="AB153" s="9" t="s">
        <v>249</v>
      </c>
      <c r="AC153">
        <f>P54</f>
        <v>0</v>
      </c>
      <c r="AN153" s="28"/>
      <c r="AO153" s="28"/>
      <c r="AP153" s="28"/>
      <c r="AQ153" s="106" t="str">
        <f>IF(G52="〇","第1展示場全区画","")</f>
        <v/>
      </c>
      <c r="AR153" s="1"/>
      <c r="AS153" s="3"/>
      <c r="AT153" s="3"/>
      <c r="AU153" s="3">
        <v>20</v>
      </c>
      <c r="AV153" s="1"/>
      <c r="AW153" s="107"/>
    </row>
    <row r="154" spans="27:49">
      <c r="AA154">
        <v>47</v>
      </c>
      <c r="AB154" s="9" t="s">
        <v>251</v>
      </c>
      <c r="AC154" s="182">
        <f>D56</f>
        <v>0</v>
      </c>
      <c r="AN154" s="28"/>
      <c r="AO154" s="28"/>
      <c r="AP154" s="28"/>
      <c r="AQ154" s="106" t="str">
        <f>IF(G53="〇","第1展示場半区画","")</f>
        <v/>
      </c>
      <c r="AR154" s="1"/>
      <c r="AS154" s="3"/>
      <c r="AT154" s="3"/>
      <c r="AU154" s="3">
        <v>21</v>
      </c>
      <c r="AV154" s="1"/>
      <c r="AW154" s="107"/>
    </row>
    <row r="155" spans="27:49">
      <c r="AA155">
        <v>48</v>
      </c>
      <c r="AB155" s="9" t="s">
        <v>250</v>
      </c>
      <c r="AC155" s="182">
        <f>D57</f>
        <v>0</v>
      </c>
      <c r="AN155" s="28"/>
      <c r="AO155" s="28"/>
      <c r="AP155" s="28"/>
      <c r="AQ155" s="106"/>
      <c r="AR155" s="1"/>
      <c r="AS155" s="3"/>
      <c r="AT155" s="3"/>
      <c r="AU155" s="3">
        <v>22</v>
      </c>
      <c r="AV155" s="1"/>
      <c r="AW155" s="107"/>
    </row>
    <row r="156" spans="27:49">
      <c r="AA156">
        <v>49</v>
      </c>
      <c r="AB156" s="177" t="s">
        <v>439</v>
      </c>
      <c r="AC156">
        <f>B70</f>
        <v>0</v>
      </c>
      <c r="AN156" s="28"/>
      <c r="AO156" s="28"/>
      <c r="AP156" s="28"/>
      <c r="AQ156" s="106" t="str">
        <f>IF(G55="〇","第３展示場","")</f>
        <v/>
      </c>
      <c r="AR156" s="1"/>
      <c r="AS156" s="3"/>
      <c r="AT156" s="3"/>
      <c r="AU156" s="3">
        <v>23</v>
      </c>
      <c r="AV156" s="1"/>
      <c r="AW156" s="107"/>
    </row>
    <row r="157" spans="27:49">
      <c r="AA157">
        <v>50</v>
      </c>
      <c r="AB157" s="9" t="s">
        <v>252</v>
      </c>
      <c r="AC157">
        <f t="shared" ref="AC157:AC165" si="76">C79</f>
        <v>0</v>
      </c>
      <c r="AN157" s="28"/>
      <c r="AO157" s="28"/>
      <c r="AP157" s="28"/>
      <c r="AQ157" s="106"/>
      <c r="AR157" s="1"/>
      <c r="AS157" s="3"/>
      <c r="AT157" s="3"/>
      <c r="AU157" s="3">
        <v>24</v>
      </c>
      <c r="AV157" s="1"/>
      <c r="AW157" s="107"/>
    </row>
    <row r="158" spans="27:49">
      <c r="AA158">
        <v>51</v>
      </c>
      <c r="AB158" s="9" t="s">
        <v>253</v>
      </c>
      <c r="AC158">
        <f t="shared" si="76"/>
        <v>0</v>
      </c>
      <c r="AN158" s="28"/>
      <c r="AO158" s="28"/>
      <c r="AP158" s="28"/>
      <c r="AQ158" s="106"/>
      <c r="AR158" s="1"/>
      <c r="AS158" s="3"/>
      <c r="AT158" s="3"/>
      <c r="AU158" s="3">
        <v>25</v>
      </c>
      <c r="AV158" s="1"/>
      <c r="AW158" s="107"/>
    </row>
    <row r="159" spans="27:49">
      <c r="AA159">
        <v>52</v>
      </c>
      <c r="AB159" s="9" t="s">
        <v>254</v>
      </c>
      <c r="AC159">
        <f t="shared" si="76"/>
        <v>0</v>
      </c>
      <c r="AN159" s="28"/>
      <c r="AO159" s="28"/>
      <c r="AP159" s="28"/>
      <c r="AQ159" s="106"/>
      <c r="AR159" s="1"/>
      <c r="AS159" s="3"/>
      <c r="AT159" s="3"/>
      <c r="AU159" s="3">
        <v>26</v>
      </c>
      <c r="AV159" s="1"/>
      <c r="AW159" s="107"/>
    </row>
    <row r="160" spans="27:49">
      <c r="AA160">
        <v>53</v>
      </c>
      <c r="AB160" s="9" t="s">
        <v>255</v>
      </c>
      <c r="AC160">
        <f t="shared" si="76"/>
        <v>0</v>
      </c>
      <c r="AN160" s="28"/>
      <c r="AO160" s="28"/>
      <c r="AP160" s="28"/>
      <c r="AQ160" s="106"/>
      <c r="AR160" s="1"/>
      <c r="AS160" s="3"/>
      <c r="AT160" s="3"/>
      <c r="AU160" s="3">
        <v>27</v>
      </c>
      <c r="AV160" s="1"/>
      <c r="AW160" s="107"/>
    </row>
    <row r="161" spans="27:49">
      <c r="AA161">
        <v>54</v>
      </c>
      <c r="AB161" s="9" t="s">
        <v>256</v>
      </c>
      <c r="AC161">
        <f t="shared" si="76"/>
        <v>0</v>
      </c>
      <c r="AN161" s="28"/>
      <c r="AO161" s="28"/>
      <c r="AP161" s="28"/>
      <c r="AQ161" s="106"/>
      <c r="AR161" s="1"/>
      <c r="AS161" s="3"/>
      <c r="AT161" s="3"/>
      <c r="AU161" s="3">
        <v>28</v>
      </c>
      <c r="AV161" s="1"/>
      <c r="AW161" s="107"/>
    </row>
    <row r="162" spans="27:49">
      <c r="AA162">
        <v>55</v>
      </c>
      <c r="AB162" s="9" t="s">
        <v>257</v>
      </c>
      <c r="AC162">
        <f t="shared" si="76"/>
        <v>0</v>
      </c>
      <c r="AN162" s="28"/>
      <c r="AO162" s="28"/>
      <c r="AP162" s="28"/>
      <c r="AQ162" s="106"/>
      <c r="AR162" s="1"/>
      <c r="AS162" s="3"/>
      <c r="AT162" s="3"/>
      <c r="AU162" s="3">
        <v>29</v>
      </c>
      <c r="AV162" s="1"/>
      <c r="AW162" s="107"/>
    </row>
    <row r="163" spans="27:49">
      <c r="AA163">
        <v>56</v>
      </c>
      <c r="AB163" s="9" t="s">
        <v>258</v>
      </c>
      <c r="AC163">
        <f t="shared" si="76"/>
        <v>0</v>
      </c>
      <c r="AN163" s="28"/>
      <c r="AO163" s="28"/>
      <c r="AP163" s="28"/>
      <c r="AQ163" s="106"/>
      <c r="AR163" s="1"/>
      <c r="AS163" s="3"/>
      <c r="AT163" s="3"/>
      <c r="AU163" s="3">
        <v>30</v>
      </c>
      <c r="AV163" s="1"/>
      <c r="AW163" s="107"/>
    </row>
    <row r="164" spans="27:49">
      <c r="AA164">
        <v>57</v>
      </c>
      <c r="AB164" s="9" t="s">
        <v>259</v>
      </c>
      <c r="AC164">
        <f t="shared" si="76"/>
        <v>0</v>
      </c>
      <c r="AN164" s="28"/>
      <c r="AO164" s="28"/>
      <c r="AP164" s="28"/>
      <c r="AQ164" s="109"/>
      <c r="AR164" s="110"/>
      <c r="AS164" s="111"/>
      <c r="AT164" s="111"/>
      <c r="AU164" s="111">
        <v>31</v>
      </c>
      <c r="AV164" s="76"/>
      <c r="AW164" s="112"/>
    </row>
    <row r="165" spans="27:49">
      <c r="AA165">
        <v>58</v>
      </c>
      <c r="AB165" s="9" t="s">
        <v>260</v>
      </c>
      <c r="AC165">
        <f t="shared" si="76"/>
        <v>0</v>
      </c>
    </row>
    <row r="166" spans="27:49">
      <c r="AA166">
        <v>59</v>
      </c>
      <c r="AB166" s="9" t="s">
        <v>261</v>
      </c>
      <c r="AC166">
        <f t="shared" ref="AC166:AC174" si="77">D79</f>
        <v>0</v>
      </c>
    </row>
    <row r="167" spans="27:49">
      <c r="AA167">
        <v>60</v>
      </c>
      <c r="AB167" s="9" t="s">
        <v>262</v>
      </c>
      <c r="AC167">
        <f t="shared" si="77"/>
        <v>0</v>
      </c>
    </row>
    <row r="168" spans="27:49">
      <c r="AA168">
        <v>61</v>
      </c>
      <c r="AB168" s="9" t="s">
        <v>263</v>
      </c>
      <c r="AC168">
        <f t="shared" si="77"/>
        <v>0</v>
      </c>
    </row>
    <row r="169" spans="27:49">
      <c r="AA169">
        <v>62</v>
      </c>
      <c r="AB169" s="9" t="s">
        <v>264</v>
      </c>
      <c r="AC169">
        <f t="shared" si="77"/>
        <v>0</v>
      </c>
    </row>
    <row r="170" spans="27:49">
      <c r="AA170">
        <v>63</v>
      </c>
      <c r="AB170" s="9" t="s">
        <v>265</v>
      </c>
      <c r="AC170">
        <f t="shared" si="77"/>
        <v>0</v>
      </c>
    </row>
    <row r="171" spans="27:49">
      <c r="AA171">
        <v>64</v>
      </c>
      <c r="AB171" s="9" t="s">
        <v>266</v>
      </c>
      <c r="AC171">
        <f t="shared" si="77"/>
        <v>0</v>
      </c>
    </row>
    <row r="172" spans="27:49">
      <c r="AA172">
        <v>65</v>
      </c>
      <c r="AB172" s="9" t="s">
        <v>267</v>
      </c>
      <c r="AC172">
        <f t="shared" si="77"/>
        <v>0</v>
      </c>
    </row>
    <row r="173" spans="27:49">
      <c r="AA173">
        <v>66</v>
      </c>
      <c r="AB173" s="9" t="s">
        <v>268</v>
      </c>
      <c r="AC173">
        <f t="shared" si="77"/>
        <v>0</v>
      </c>
    </row>
    <row r="174" spans="27:49">
      <c r="AA174">
        <v>67</v>
      </c>
      <c r="AB174" s="9" t="s">
        <v>269</v>
      </c>
      <c r="AC174">
        <f t="shared" si="77"/>
        <v>0</v>
      </c>
    </row>
    <row r="175" spans="27:49">
      <c r="AA175">
        <v>68</v>
      </c>
      <c r="AB175" s="9" t="s">
        <v>270</v>
      </c>
      <c r="AC175">
        <f t="shared" ref="AC175:AC183" si="78">E79</f>
        <v>0</v>
      </c>
    </row>
    <row r="176" spans="27:49">
      <c r="AA176">
        <v>69</v>
      </c>
      <c r="AB176" s="9" t="s">
        <v>271</v>
      </c>
      <c r="AC176">
        <f t="shared" si="78"/>
        <v>0</v>
      </c>
    </row>
    <row r="177" spans="27:29">
      <c r="AA177">
        <v>70</v>
      </c>
      <c r="AB177" s="9" t="s">
        <v>272</v>
      </c>
      <c r="AC177">
        <f t="shared" si="78"/>
        <v>0</v>
      </c>
    </row>
    <row r="178" spans="27:29">
      <c r="AA178">
        <v>71</v>
      </c>
      <c r="AB178" s="9" t="s">
        <v>273</v>
      </c>
      <c r="AC178">
        <f t="shared" si="78"/>
        <v>0</v>
      </c>
    </row>
    <row r="179" spans="27:29">
      <c r="AA179">
        <v>72</v>
      </c>
      <c r="AB179" s="9" t="s">
        <v>274</v>
      </c>
      <c r="AC179">
        <f t="shared" si="78"/>
        <v>0</v>
      </c>
    </row>
    <row r="180" spans="27:29">
      <c r="AA180">
        <v>73</v>
      </c>
      <c r="AB180" s="9" t="s">
        <v>275</v>
      </c>
      <c r="AC180">
        <f t="shared" si="78"/>
        <v>0</v>
      </c>
    </row>
    <row r="181" spans="27:29">
      <c r="AA181">
        <v>74</v>
      </c>
      <c r="AB181" s="9" t="s">
        <v>276</v>
      </c>
      <c r="AC181">
        <f t="shared" si="78"/>
        <v>0</v>
      </c>
    </row>
    <row r="182" spans="27:29">
      <c r="AA182">
        <v>75</v>
      </c>
      <c r="AB182" s="9" t="s">
        <v>277</v>
      </c>
      <c r="AC182">
        <f t="shared" si="78"/>
        <v>0</v>
      </c>
    </row>
    <row r="183" spans="27:29">
      <c r="AA183">
        <v>76</v>
      </c>
      <c r="AB183" s="9" t="s">
        <v>278</v>
      </c>
      <c r="AC183">
        <f t="shared" si="78"/>
        <v>0</v>
      </c>
    </row>
    <row r="184" spans="27:29">
      <c r="AA184">
        <v>77</v>
      </c>
      <c r="AB184" s="9" t="s">
        <v>279</v>
      </c>
      <c r="AC184">
        <f t="shared" ref="AC184:AC192" si="79">F79</f>
        <v>0</v>
      </c>
    </row>
    <row r="185" spans="27:29">
      <c r="AA185">
        <v>78</v>
      </c>
      <c r="AB185" s="9" t="s">
        <v>280</v>
      </c>
      <c r="AC185">
        <f t="shared" si="79"/>
        <v>0</v>
      </c>
    </row>
    <row r="186" spans="27:29">
      <c r="AA186">
        <v>79</v>
      </c>
      <c r="AB186" s="9" t="s">
        <v>281</v>
      </c>
      <c r="AC186">
        <f t="shared" si="79"/>
        <v>0</v>
      </c>
    </row>
    <row r="187" spans="27:29">
      <c r="AA187">
        <v>80</v>
      </c>
      <c r="AB187" s="9" t="s">
        <v>282</v>
      </c>
      <c r="AC187">
        <f t="shared" si="79"/>
        <v>0</v>
      </c>
    </row>
    <row r="188" spans="27:29">
      <c r="AA188">
        <v>81</v>
      </c>
      <c r="AB188" s="9" t="s">
        <v>283</v>
      </c>
      <c r="AC188">
        <f t="shared" si="79"/>
        <v>0</v>
      </c>
    </row>
    <row r="189" spans="27:29">
      <c r="AA189">
        <v>82</v>
      </c>
      <c r="AB189" s="9" t="s">
        <v>284</v>
      </c>
      <c r="AC189">
        <f t="shared" si="79"/>
        <v>0</v>
      </c>
    </row>
    <row r="190" spans="27:29">
      <c r="AA190">
        <v>83</v>
      </c>
      <c r="AB190" s="9" t="s">
        <v>285</v>
      </c>
      <c r="AC190">
        <f t="shared" si="79"/>
        <v>0</v>
      </c>
    </row>
    <row r="191" spans="27:29">
      <c r="AA191">
        <v>84</v>
      </c>
      <c r="AB191" s="9" t="s">
        <v>286</v>
      </c>
      <c r="AC191">
        <f t="shared" si="79"/>
        <v>0</v>
      </c>
    </row>
    <row r="192" spans="27:29">
      <c r="AA192">
        <v>85</v>
      </c>
      <c r="AB192" s="9" t="s">
        <v>287</v>
      </c>
      <c r="AC192">
        <f t="shared" si="79"/>
        <v>0</v>
      </c>
    </row>
    <row r="193" spans="27:29">
      <c r="AA193">
        <v>86</v>
      </c>
      <c r="AB193" s="9" t="s">
        <v>288</v>
      </c>
      <c r="AC193">
        <f t="shared" ref="AC193:AC201" si="80">G79</f>
        <v>0</v>
      </c>
    </row>
    <row r="194" spans="27:29">
      <c r="AA194">
        <v>87</v>
      </c>
      <c r="AB194" s="9" t="s">
        <v>289</v>
      </c>
      <c r="AC194">
        <f t="shared" si="80"/>
        <v>0</v>
      </c>
    </row>
    <row r="195" spans="27:29">
      <c r="AA195">
        <v>88</v>
      </c>
      <c r="AB195" s="9" t="s">
        <v>290</v>
      </c>
      <c r="AC195">
        <f t="shared" si="80"/>
        <v>0</v>
      </c>
    </row>
    <row r="196" spans="27:29">
      <c r="AA196">
        <v>89</v>
      </c>
      <c r="AB196" s="9" t="s">
        <v>291</v>
      </c>
      <c r="AC196">
        <f t="shared" si="80"/>
        <v>0</v>
      </c>
    </row>
    <row r="197" spans="27:29">
      <c r="AA197">
        <v>90</v>
      </c>
      <c r="AB197" s="9" t="s">
        <v>292</v>
      </c>
      <c r="AC197">
        <f t="shared" si="80"/>
        <v>0</v>
      </c>
    </row>
    <row r="198" spans="27:29">
      <c r="AA198">
        <v>91</v>
      </c>
      <c r="AB198" s="9" t="s">
        <v>293</v>
      </c>
      <c r="AC198">
        <f t="shared" si="80"/>
        <v>0</v>
      </c>
    </row>
    <row r="199" spans="27:29">
      <c r="AA199">
        <v>92</v>
      </c>
      <c r="AB199" s="9" t="s">
        <v>294</v>
      </c>
      <c r="AC199">
        <f t="shared" si="80"/>
        <v>0</v>
      </c>
    </row>
    <row r="200" spans="27:29">
      <c r="AA200">
        <v>93</v>
      </c>
      <c r="AB200" s="9" t="s">
        <v>295</v>
      </c>
      <c r="AC200">
        <f t="shared" si="80"/>
        <v>0</v>
      </c>
    </row>
    <row r="201" spans="27:29">
      <c r="AA201">
        <v>94</v>
      </c>
      <c r="AB201" s="9" t="s">
        <v>296</v>
      </c>
      <c r="AC201">
        <f t="shared" si="80"/>
        <v>0</v>
      </c>
    </row>
    <row r="202" spans="27:29">
      <c r="AA202">
        <v>95</v>
      </c>
      <c r="AB202" s="9" t="s">
        <v>297</v>
      </c>
      <c r="AC202">
        <f t="shared" ref="AC202:AC210" si="81">H79</f>
        <v>0</v>
      </c>
    </row>
    <row r="203" spans="27:29">
      <c r="AA203">
        <v>96</v>
      </c>
      <c r="AB203" s="9" t="s">
        <v>298</v>
      </c>
      <c r="AC203">
        <f t="shared" si="81"/>
        <v>0</v>
      </c>
    </row>
    <row r="204" spans="27:29">
      <c r="AA204">
        <v>97</v>
      </c>
      <c r="AB204" s="9" t="s">
        <v>299</v>
      </c>
      <c r="AC204">
        <f t="shared" si="81"/>
        <v>0</v>
      </c>
    </row>
    <row r="205" spans="27:29">
      <c r="AA205">
        <v>98</v>
      </c>
      <c r="AB205" s="9" t="s">
        <v>300</v>
      </c>
      <c r="AC205">
        <f t="shared" si="81"/>
        <v>0</v>
      </c>
    </row>
    <row r="206" spans="27:29">
      <c r="AA206">
        <v>99</v>
      </c>
      <c r="AB206" s="9" t="s">
        <v>301</v>
      </c>
      <c r="AC206">
        <f t="shared" si="81"/>
        <v>0</v>
      </c>
    </row>
    <row r="207" spans="27:29">
      <c r="AA207">
        <v>100</v>
      </c>
      <c r="AB207" s="9" t="s">
        <v>302</v>
      </c>
      <c r="AC207">
        <f t="shared" si="81"/>
        <v>0</v>
      </c>
    </row>
    <row r="208" spans="27:29">
      <c r="AA208">
        <v>101</v>
      </c>
      <c r="AB208" s="9" t="s">
        <v>303</v>
      </c>
      <c r="AC208">
        <f t="shared" si="81"/>
        <v>0</v>
      </c>
    </row>
    <row r="209" spans="27:29">
      <c r="AA209">
        <v>102</v>
      </c>
      <c r="AB209" s="9" t="s">
        <v>304</v>
      </c>
      <c r="AC209">
        <f t="shared" si="81"/>
        <v>0</v>
      </c>
    </row>
    <row r="210" spans="27:29">
      <c r="AA210">
        <v>103</v>
      </c>
      <c r="AB210" s="9" t="s">
        <v>305</v>
      </c>
      <c r="AC210">
        <f t="shared" si="81"/>
        <v>0</v>
      </c>
    </row>
    <row r="211" spans="27:29">
      <c r="AA211">
        <v>104</v>
      </c>
      <c r="AB211" s="9" t="s">
        <v>306</v>
      </c>
      <c r="AC211">
        <f t="shared" ref="AC211:AC219" si="82">I79</f>
        <v>0</v>
      </c>
    </row>
    <row r="212" spans="27:29">
      <c r="AA212">
        <v>105</v>
      </c>
      <c r="AB212" s="9" t="s">
        <v>307</v>
      </c>
      <c r="AC212">
        <f t="shared" si="82"/>
        <v>0</v>
      </c>
    </row>
    <row r="213" spans="27:29">
      <c r="AA213">
        <v>106</v>
      </c>
      <c r="AB213" s="9" t="s">
        <v>308</v>
      </c>
      <c r="AC213">
        <f t="shared" si="82"/>
        <v>0</v>
      </c>
    </row>
    <row r="214" spans="27:29">
      <c r="AA214">
        <v>107</v>
      </c>
      <c r="AB214" s="9" t="s">
        <v>309</v>
      </c>
      <c r="AC214">
        <f t="shared" si="82"/>
        <v>0</v>
      </c>
    </row>
    <row r="215" spans="27:29">
      <c r="AA215">
        <v>108</v>
      </c>
      <c r="AB215" s="9" t="s">
        <v>310</v>
      </c>
      <c r="AC215">
        <f t="shared" si="82"/>
        <v>0</v>
      </c>
    </row>
    <row r="216" spans="27:29">
      <c r="AA216">
        <v>109</v>
      </c>
      <c r="AB216" s="9" t="s">
        <v>311</v>
      </c>
      <c r="AC216">
        <f t="shared" si="82"/>
        <v>0</v>
      </c>
    </row>
    <row r="217" spans="27:29">
      <c r="AA217">
        <v>110</v>
      </c>
      <c r="AB217" s="9" t="s">
        <v>312</v>
      </c>
      <c r="AC217">
        <f t="shared" si="82"/>
        <v>0</v>
      </c>
    </row>
    <row r="218" spans="27:29">
      <c r="AA218">
        <v>111</v>
      </c>
      <c r="AB218" s="9" t="s">
        <v>313</v>
      </c>
      <c r="AC218">
        <f t="shared" si="82"/>
        <v>0</v>
      </c>
    </row>
    <row r="219" spans="27:29">
      <c r="AA219">
        <v>112</v>
      </c>
      <c r="AB219" s="9" t="s">
        <v>314</v>
      </c>
      <c r="AC219">
        <f t="shared" si="82"/>
        <v>0</v>
      </c>
    </row>
    <row r="220" spans="27:29">
      <c r="AA220">
        <v>113</v>
      </c>
      <c r="AB220" s="9" t="s">
        <v>315</v>
      </c>
      <c r="AC220">
        <f t="shared" ref="AC220:AC228" si="83">J79</f>
        <v>0</v>
      </c>
    </row>
    <row r="221" spans="27:29">
      <c r="AA221">
        <v>114</v>
      </c>
      <c r="AB221" s="9" t="s">
        <v>316</v>
      </c>
      <c r="AC221">
        <f t="shared" si="83"/>
        <v>0</v>
      </c>
    </row>
    <row r="222" spans="27:29">
      <c r="AA222">
        <v>115</v>
      </c>
      <c r="AB222" s="9" t="s">
        <v>317</v>
      </c>
      <c r="AC222">
        <f t="shared" si="83"/>
        <v>0</v>
      </c>
    </row>
    <row r="223" spans="27:29">
      <c r="AA223">
        <v>116</v>
      </c>
      <c r="AB223" s="9" t="s">
        <v>318</v>
      </c>
      <c r="AC223">
        <f t="shared" si="83"/>
        <v>0</v>
      </c>
    </row>
    <row r="224" spans="27:29">
      <c r="AA224">
        <v>117</v>
      </c>
      <c r="AB224" s="9" t="s">
        <v>319</v>
      </c>
      <c r="AC224">
        <f t="shared" si="83"/>
        <v>0</v>
      </c>
    </row>
    <row r="225" spans="27:29">
      <c r="AA225">
        <v>118</v>
      </c>
      <c r="AB225" s="9" t="s">
        <v>320</v>
      </c>
      <c r="AC225">
        <f t="shared" si="83"/>
        <v>0</v>
      </c>
    </row>
    <row r="226" spans="27:29">
      <c r="AA226">
        <v>119</v>
      </c>
      <c r="AB226" s="9" t="s">
        <v>321</v>
      </c>
      <c r="AC226">
        <f t="shared" si="83"/>
        <v>0</v>
      </c>
    </row>
    <row r="227" spans="27:29">
      <c r="AA227">
        <v>120</v>
      </c>
      <c r="AB227" s="9" t="s">
        <v>322</v>
      </c>
      <c r="AC227">
        <f t="shared" si="83"/>
        <v>0</v>
      </c>
    </row>
    <row r="228" spans="27:29">
      <c r="AA228">
        <v>121</v>
      </c>
      <c r="AB228" s="9" t="s">
        <v>323</v>
      </c>
      <c r="AC228">
        <f t="shared" si="83"/>
        <v>0</v>
      </c>
    </row>
    <row r="229" spans="27:29">
      <c r="AA229">
        <v>122</v>
      </c>
      <c r="AB229" s="9" t="s">
        <v>324</v>
      </c>
      <c r="AC229">
        <f t="shared" ref="AC229:AC237" si="84">K79</f>
        <v>0</v>
      </c>
    </row>
    <row r="230" spans="27:29">
      <c r="AA230">
        <v>123</v>
      </c>
      <c r="AB230" s="9" t="s">
        <v>325</v>
      </c>
      <c r="AC230">
        <f t="shared" si="84"/>
        <v>0</v>
      </c>
    </row>
    <row r="231" spans="27:29">
      <c r="AA231">
        <v>124</v>
      </c>
      <c r="AB231" s="9" t="s">
        <v>326</v>
      </c>
      <c r="AC231">
        <f t="shared" si="84"/>
        <v>0</v>
      </c>
    </row>
    <row r="232" spans="27:29">
      <c r="AA232">
        <v>125</v>
      </c>
      <c r="AB232" s="9" t="s">
        <v>327</v>
      </c>
      <c r="AC232">
        <f t="shared" si="84"/>
        <v>0</v>
      </c>
    </row>
    <row r="233" spans="27:29">
      <c r="AA233">
        <v>126</v>
      </c>
      <c r="AB233" s="9" t="s">
        <v>328</v>
      </c>
      <c r="AC233">
        <f t="shared" si="84"/>
        <v>0</v>
      </c>
    </row>
    <row r="234" spans="27:29">
      <c r="AA234">
        <v>127</v>
      </c>
      <c r="AB234" s="9" t="s">
        <v>329</v>
      </c>
      <c r="AC234">
        <f t="shared" si="84"/>
        <v>0</v>
      </c>
    </row>
    <row r="235" spans="27:29">
      <c r="AA235">
        <v>128</v>
      </c>
      <c r="AB235" s="9" t="s">
        <v>330</v>
      </c>
      <c r="AC235">
        <f t="shared" si="84"/>
        <v>0</v>
      </c>
    </row>
    <row r="236" spans="27:29">
      <c r="AA236">
        <v>129</v>
      </c>
      <c r="AB236" s="9" t="s">
        <v>331</v>
      </c>
      <c r="AC236">
        <f t="shared" si="84"/>
        <v>0</v>
      </c>
    </row>
    <row r="237" spans="27:29">
      <c r="AA237">
        <v>130</v>
      </c>
      <c r="AB237" s="9" t="s">
        <v>332</v>
      </c>
      <c r="AC237">
        <f t="shared" si="84"/>
        <v>0</v>
      </c>
    </row>
    <row r="238" spans="27:29">
      <c r="AA238">
        <v>131</v>
      </c>
      <c r="AB238" s="9" t="s">
        <v>333</v>
      </c>
      <c r="AC238">
        <f t="shared" ref="AC238:AC246" si="85">L79</f>
        <v>0</v>
      </c>
    </row>
    <row r="239" spans="27:29">
      <c r="AA239">
        <v>132</v>
      </c>
      <c r="AB239" s="9" t="s">
        <v>334</v>
      </c>
      <c r="AC239">
        <f t="shared" si="85"/>
        <v>0</v>
      </c>
    </row>
    <row r="240" spans="27:29">
      <c r="AA240">
        <v>133</v>
      </c>
      <c r="AB240" s="9" t="s">
        <v>335</v>
      </c>
      <c r="AC240">
        <f t="shared" si="85"/>
        <v>0</v>
      </c>
    </row>
    <row r="241" spans="27:29">
      <c r="AA241">
        <v>134</v>
      </c>
      <c r="AB241" s="9" t="s">
        <v>336</v>
      </c>
      <c r="AC241">
        <f t="shared" si="85"/>
        <v>0</v>
      </c>
    </row>
    <row r="242" spans="27:29">
      <c r="AA242">
        <v>135</v>
      </c>
      <c r="AB242" s="9" t="s">
        <v>337</v>
      </c>
      <c r="AC242">
        <f t="shared" si="85"/>
        <v>0</v>
      </c>
    </row>
    <row r="243" spans="27:29">
      <c r="AA243">
        <v>136</v>
      </c>
      <c r="AB243" s="9" t="s">
        <v>338</v>
      </c>
      <c r="AC243">
        <f t="shared" si="85"/>
        <v>0</v>
      </c>
    </row>
    <row r="244" spans="27:29">
      <c r="AA244">
        <v>137</v>
      </c>
      <c r="AB244" s="9" t="s">
        <v>339</v>
      </c>
      <c r="AC244">
        <f t="shared" si="85"/>
        <v>0</v>
      </c>
    </row>
    <row r="245" spans="27:29">
      <c r="AA245">
        <v>138</v>
      </c>
      <c r="AB245" s="9" t="s">
        <v>340</v>
      </c>
      <c r="AC245">
        <f t="shared" si="85"/>
        <v>0</v>
      </c>
    </row>
    <row r="246" spans="27:29">
      <c r="AA246">
        <v>139</v>
      </c>
      <c r="AB246" s="9" t="s">
        <v>341</v>
      </c>
      <c r="AC246">
        <f t="shared" si="85"/>
        <v>0</v>
      </c>
    </row>
    <row r="247" spans="27:29">
      <c r="AA247">
        <v>140</v>
      </c>
      <c r="AB247" s="9" t="s">
        <v>342</v>
      </c>
      <c r="AC247">
        <f t="shared" ref="AC247:AC255" si="86">M79</f>
        <v>0</v>
      </c>
    </row>
    <row r="248" spans="27:29">
      <c r="AA248">
        <v>141</v>
      </c>
      <c r="AB248" s="9" t="s">
        <v>343</v>
      </c>
      <c r="AC248">
        <f t="shared" si="86"/>
        <v>0</v>
      </c>
    </row>
    <row r="249" spans="27:29">
      <c r="AA249">
        <v>142</v>
      </c>
      <c r="AB249" s="9" t="s">
        <v>344</v>
      </c>
      <c r="AC249">
        <f t="shared" si="86"/>
        <v>0</v>
      </c>
    </row>
    <row r="250" spans="27:29">
      <c r="AA250">
        <v>143</v>
      </c>
      <c r="AB250" s="9" t="s">
        <v>345</v>
      </c>
      <c r="AC250">
        <f t="shared" si="86"/>
        <v>0</v>
      </c>
    </row>
    <row r="251" spans="27:29">
      <c r="AA251">
        <v>144</v>
      </c>
      <c r="AB251" s="9" t="s">
        <v>346</v>
      </c>
      <c r="AC251">
        <f t="shared" si="86"/>
        <v>0</v>
      </c>
    </row>
    <row r="252" spans="27:29">
      <c r="AA252">
        <v>145</v>
      </c>
      <c r="AB252" s="9" t="s">
        <v>347</v>
      </c>
      <c r="AC252">
        <f t="shared" si="86"/>
        <v>0</v>
      </c>
    </row>
    <row r="253" spans="27:29">
      <c r="AA253">
        <v>146</v>
      </c>
      <c r="AB253" s="9" t="s">
        <v>348</v>
      </c>
      <c r="AC253">
        <f t="shared" si="86"/>
        <v>0</v>
      </c>
    </row>
    <row r="254" spans="27:29">
      <c r="AA254">
        <v>147</v>
      </c>
      <c r="AB254" s="9" t="s">
        <v>349</v>
      </c>
      <c r="AC254">
        <f t="shared" si="86"/>
        <v>0</v>
      </c>
    </row>
    <row r="255" spans="27:29">
      <c r="AA255">
        <v>148</v>
      </c>
      <c r="AB255" s="9" t="s">
        <v>350</v>
      </c>
      <c r="AC255">
        <f t="shared" si="86"/>
        <v>0</v>
      </c>
    </row>
    <row r="256" spans="27:29">
      <c r="AA256">
        <v>149</v>
      </c>
      <c r="AB256" s="9" t="s">
        <v>351</v>
      </c>
      <c r="AC256">
        <f t="shared" ref="AC256:AC264" si="87">N79</f>
        <v>0</v>
      </c>
    </row>
    <row r="257" spans="27:29">
      <c r="AA257">
        <v>150</v>
      </c>
      <c r="AB257" s="9" t="s">
        <v>352</v>
      </c>
      <c r="AC257">
        <f t="shared" si="87"/>
        <v>0</v>
      </c>
    </row>
    <row r="258" spans="27:29">
      <c r="AA258">
        <v>151</v>
      </c>
      <c r="AB258" s="9" t="s">
        <v>353</v>
      </c>
      <c r="AC258">
        <f t="shared" si="87"/>
        <v>0</v>
      </c>
    </row>
    <row r="259" spans="27:29">
      <c r="AA259">
        <v>152</v>
      </c>
      <c r="AB259" s="9" t="s">
        <v>354</v>
      </c>
      <c r="AC259">
        <f t="shared" si="87"/>
        <v>0</v>
      </c>
    </row>
    <row r="260" spans="27:29">
      <c r="AA260">
        <v>153</v>
      </c>
      <c r="AB260" s="9" t="s">
        <v>355</v>
      </c>
      <c r="AC260">
        <f t="shared" si="87"/>
        <v>0</v>
      </c>
    </row>
    <row r="261" spans="27:29">
      <c r="AA261">
        <v>154</v>
      </c>
      <c r="AB261" s="9" t="s">
        <v>356</v>
      </c>
      <c r="AC261">
        <f t="shared" si="87"/>
        <v>0</v>
      </c>
    </row>
    <row r="262" spans="27:29">
      <c r="AA262">
        <v>155</v>
      </c>
      <c r="AB262" s="9" t="s">
        <v>357</v>
      </c>
      <c r="AC262">
        <f t="shared" si="87"/>
        <v>0</v>
      </c>
    </row>
    <row r="263" spans="27:29">
      <c r="AA263">
        <v>156</v>
      </c>
      <c r="AB263" s="9" t="s">
        <v>358</v>
      </c>
      <c r="AC263">
        <f t="shared" si="87"/>
        <v>0</v>
      </c>
    </row>
    <row r="264" spans="27:29">
      <c r="AA264">
        <v>157</v>
      </c>
      <c r="AB264" s="9" t="s">
        <v>359</v>
      </c>
      <c r="AC264">
        <f t="shared" si="87"/>
        <v>0</v>
      </c>
    </row>
    <row r="265" spans="27:29">
      <c r="AA265">
        <v>158</v>
      </c>
      <c r="AB265" s="9" t="s">
        <v>360</v>
      </c>
      <c r="AC265">
        <f t="shared" ref="AC265:AC273" si="88">O79</f>
        <v>0</v>
      </c>
    </row>
    <row r="266" spans="27:29">
      <c r="AA266">
        <v>159</v>
      </c>
      <c r="AB266" s="9" t="s">
        <v>361</v>
      </c>
      <c r="AC266">
        <f t="shared" si="88"/>
        <v>0</v>
      </c>
    </row>
    <row r="267" spans="27:29">
      <c r="AA267">
        <v>160</v>
      </c>
      <c r="AB267" s="9" t="s">
        <v>362</v>
      </c>
      <c r="AC267">
        <f t="shared" si="88"/>
        <v>0</v>
      </c>
    </row>
    <row r="268" spans="27:29">
      <c r="AA268">
        <v>161</v>
      </c>
      <c r="AB268" s="9" t="s">
        <v>363</v>
      </c>
      <c r="AC268">
        <f t="shared" si="88"/>
        <v>0</v>
      </c>
    </row>
    <row r="269" spans="27:29">
      <c r="AA269">
        <v>162</v>
      </c>
      <c r="AB269" s="9" t="s">
        <v>364</v>
      </c>
      <c r="AC269">
        <f t="shared" si="88"/>
        <v>0</v>
      </c>
    </row>
    <row r="270" spans="27:29">
      <c r="AA270">
        <v>163</v>
      </c>
      <c r="AB270" s="9" t="s">
        <v>365</v>
      </c>
      <c r="AC270">
        <f t="shared" si="88"/>
        <v>0</v>
      </c>
    </row>
    <row r="271" spans="27:29">
      <c r="AA271">
        <v>164</v>
      </c>
      <c r="AB271" s="9" t="s">
        <v>366</v>
      </c>
      <c r="AC271">
        <f t="shared" si="88"/>
        <v>0</v>
      </c>
    </row>
    <row r="272" spans="27:29">
      <c r="AA272">
        <v>165</v>
      </c>
      <c r="AB272" s="9" t="s">
        <v>367</v>
      </c>
      <c r="AC272">
        <f t="shared" si="88"/>
        <v>0</v>
      </c>
    </row>
    <row r="273" spans="27:29">
      <c r="AA273">
        <v>166</v>
      </c>
      <c r="AB273" s="9" t="s">
        <v>368</v>
      </c>
      <c r="AC273">
        <f t="shared" si="88"/>
        <v>0</v>
      </c>
    </row>
    <row r="274" spans="27:29">
      <c r="AA274">
        <v>167</v>
      </c>
      <c r="AB274" s="9" t="s">
        <v>369</v>
      </c>
      <c r="AC274">
        <f t="shared" ref="AC274:AC282" si="89">P79</f>
        <v>0</v>
      </c>
    </row>
    <row r="275" spans="27:29">
      <c r="AA275">
        <v>168</v>
      </c>
      <c r="AB275" s="9" t="s">
        <v>370</v>
      </c>
      <c r="AC275">
        <f t="shared" si="89"/>
        <v>0</v>
      </c>
    </row>
    <row r="276" spans="27:29">
      <c r="AA276">
        <v>169</v>
      </c>
      <c r="AB276" s="9" t="s">
        <v>371</v>
      </c>
      <c r="AC276">
        <f t="shared" si="89"/>
        <v>0</v>
      </c>
    </row>
    <row r="277" spans="27:29">
      <c r="AA277">
        <v>170</v>
      </c>
      <c r="AB277" s="9" t="s">
        <v>372</v>
      </c>
      <c r="AC277">
        <f t="shared" si="89"/>
        <v>0</v>
      </c>
    </row>
    <row r="278" spans="27:29">
      <c r="AA278">
        <v>171</v>
      </c>
      <c r="AB278" s="9" t="s">
        <v>373</v>
      </c>
      <c r="AC278">
        <f t="shared" si="89"/>
        <v>0</v>
      </c>
    </row>
    <row r="279" spans="27:29">
      <c r="AA279">
        <v>172</v>
      </c>
      <c r="AB279" s="9" t="s">
        <v>374</v>
      </c>
      <c r="AC279">
        <f t="shared" si="89"/>
        <v>0</v>
      </c>
    </row>
    <row r="280" spans="27:29">
      <c r="AA280">
        <v>173</v>
      </c>
      <c r="AB280" s="9" t="s">
        <v>375</v>
      </c>
      <c r="AC280">
        <f t="shared" si="89"/>
        <v>0</v>
      </c>
    </row>
    <row r="281" spans="27:29">
      <c r="AA281">
        <v>174</v>
      </c>
      <c r="AB281" s="9" t="s">
        <v>376</v>
      </c>
      <c r="AC281">
        <f t="shared" si="89"/>
        <v>0</v>
      </c>
    </row>
    <row r="282" spans="27:29">
      <c r="AA282">
        <v>175</v>
      </c>
      <c r="AB282" s="9" t="s">
        <v>377</v>
      </c>
      <c r="AC282">
        <f t="shared" si="89"/>
        <v>0</v>
      </c>
    </row>
    <row r="283" spans="27:29">
      <c r="AA283">
        <v>176</v>
      </c>
      <c r="AB283" s="9" t="s">
        <v>378</v>
      </c>
      <c r="AC283">
        <f t="shared" ref="AC283:AC291" si="90">Q79</f>
        <v>0</v>
      </c>
    </row>
    <row r="284" spans="27:29">
      <c r="AA284">
        <v>177</v>
      </c>
      <c r="AB284" s="9" t="s">
        <v>379</v>
      </c>
      <c r="AC284">
        <f t="shared" si="90"/>
        <v>0</v>
      </c>
    </row>
    <row r="285" spans="27:29">
      <c r="AA285">
        <v>178</v>
      </c>
      <c r="AB285" s="9" t="s">
        <v>380</v>
      </c>
      <c r="AC285">
        <f t="shared" si="90"/>
        <v>0</v>
      </c>
    </row>
    <row r="286" spans="27:29">
      <c r="AA286">
        <v>179</v>
      </c>
      <c r="AB286" s="9" t="s">
        <v>381</v>
      </c>
      <c r="AC286">
        <f t="shared" si="90"/>
        <v>0</v>
      </c>
    </row>
    <row r="287" spans="27:29">
      <c r="AA287">
        <v>180</v>
      </c>
      <c r="AB287" s="9" t="s">
        <v>382</v>
      </c>
      <c r="AC287">
        <f t="shared" si="90"/>
        <v>0</v>
      </c>
    </row>
    <row r="288" spans="27:29">
      <c r="AA288">
        <v>181</v>
      </c>
      <c r="AB288" s="9" t="s">
        <v>383</v>
      </c>
      <c r="AC288">
        <f t="shared" si="90"/>
        <v>0</v>
      </c>
    </row>
    <row r="289" spans="27:29">
      <c r="AA289">
        <v>182</v>
      </c>
      <c r="AB289" s="9" t="s">
        <v>384</v>
      </c>
      <c r="AC289">
        <f t="shared" si="90"/>
        <v>0</v>
      </c>
    </row>
    <row r="290" spans="27:29">
      <c r="AA290">
        <v>183</v>
      </c>
      <c r="AB290" s="9" t="s">
        <v>385</v>
      </c>
      <c r="AC290">
        <f t="shared" si="90"/>
        <v>0</v>
      </c>
    </row>
    <row r="291" spans="27:29">
      <c r="AA291">
        <v>184</v>
      </c>
      <c r="AB291" s="9" t="s">
        <v>386</v>
      </c>
      <c r="AC291">
        <f t="shared" si="90"/>
        <v>0</v>
      </c>
    </row>
    <row r="292" spans="27:29">
      <c r="AA292">
        <v>185</v>
      </c>
      <c r="AB292" s="177" t="s">
        <v>387</v>
      </c>
      <c r="AC292">
        <f>C90</f>
        <v>0</v>
      </c>
    </row>
    <row r="293" spans="27:29">
      <c r="AA293">
        <v>186</v>
      </c>
      <c r="AB293" s="9" t="s">
        <v>388</v>
      </c>
      <c r="AC293">
        <f>C91</f>
        <v>0</v>
      </c>
    </row>
    <row r="294" spans="27:29">
      <c r="AA294">
        <v>187</v>
      </c>
      <c r="AB294" s="9" t="s">
        <v>389</v>
      </c>
      <c r="AC294">
        <f>C92</f>
        <v>0</v>
      </c>
    </row>
    <row r="295" spans="27:29">
      <c r="AA295">
        <v>188</v>
      </c>
      <c r="AB295" s="9" t="s">
        <v>390</v>
      </c>
      <c r="AC295">
        <f>C93</f>
        <v>0</v>
      </c>
    </row>
    <row r="296" spans="27:29">
      <c r="AA296">
        <v>189</v>
      </c>
      <c r="AB296" s="9" t="s">
        <v>391</v>
      </c>
      <c r="AC296">
        <f>C94</f>
        <v>0</v>
      </c>
    </row>
    <row r="297" spans="27:29">
      <c r="AA297">
        <v>190</v>
      </c>
      <c r="AB297" s="177" t="s">
        <v>392</v>
      </c>
      <c r="AC297">
        <f>D90</f>
        <v>0</v>
      </c>
    </row>
    <row r="298" spans="27:29">
      <c r="AA298">
        <v>191</v>
      </c>
      <c r="AB298" s="9" t="s">
        <v>393</v>
      </c>
      <c r="AC298">
        <f>D91</f>
        <v>0</v>
      </c>
    </row>
    <row r="299" spans="27:29">
      <c r="AA299">
        <v>192</v>
      </c>
      <c r="AB299" s="9" t="s">
        <v>394</v>
      </c>
      <c r="AC299">
        <f>D92</f>
        <v>0</v>
      </c>
    </row>
    <row r="300" spans="27:29">
      <c r="AA300">
        <v>193</v>
      </c>
      <c r="AB300" s="9" t="s">
        <v>395</v>
      </c>
      <c r="AC300">
        <f>D93</f>
        <v>0</v>
      </c>
    </row>
    <row r="301" spans="27:29">
      <c r="AA301">
        <v>194</v>
      </c>
      <c r="AB301" s="9" t="s">
        <v>396</v>
      </c>
      <c r="AC301">
        <f>D94</f>
        <v>0</v>
      </c>
    </row>
    <row r="302" spans="27:29">
      <c r="AA302">
        <v>195</v>
      </c>
      <c r="AB302" s="177" t="s">
        <v>397</v>
      </c>
      <c r="AC302">
        <f>E90</f>
        <v>0</v>
      </c>
    </row>
    <row r="303" spans="27:29">
      <c r="AA303">
        <v>196</v>
      </c>
      <c r="AB303" s="9" t="s">
        <v>398</v>
      </c>
      <c r="AC303">
        <f>E91</f>
        <v>0</v>
      </c>
    </row>
    <row r="304" spans="27:29">
      <c r="AA304">
        <v>197</v>
      </c>
      <c r="AB304" s="9" t="s">
        <v>399</v>
      </c>
      <c r="AC304">
        <f>E92</f>
        <v>0</v>
      </c>
    </row>
    <row r="305" spans="27:29">
      <c r="AA305">
        <v>198</v>
      </c>
      <c r="AB305" s="9" t="s">
        <v>400</v>
      </c>
      <c r="AC305">
        <f>E93</f>
        <v>0</v>
      </c>
    </row>
    <row r="306" spans="27:29">
      <c r="AA306">
        <v>199</v>
      </c>
      <c r="AB306" s="9" t="s">
        <v>401</v>
      </c>
      <c r="AC306">
        <f>E94</f>
        <v>0</v>
      </c>
    </row>
    <row r="307" spans="27:29">
      <c r="AA307">
        <v>200</v>
      </c>
      <c r="AB307" s="177" t="s">
        <v>402</v>
      </c>
      <c r="AC307">
        <f>F90</f>
        <v>0</v>
      </c>
    </row>
    <row r="308" spans="27:29">
      <c r="AA308">
        <v>201</v>
      </c>
      <c r="AB308" s="9" t="s">
        <v>403</v>
      </c>
      <c r="AC308">
        <f>F91</f>
        <v>0</v>
      </c>
    </row>
    <row r="309" spans="27:29">
      <c r="AA309">
        <v>202</v>
      </c>
      <c r="AB309" s="9" t="s">
        <v>404</v>
      </c>
      <c r="AC309">
        <f>F92</f>
        <v>0</v>
      </c>
    </row>
    <row r="310" spans="27:29">
      <c r="AA310">
        <v>203</v>
      </c>
      <c r="AB310" s="9" t="s">
        <v>405</v>
      </c>
      <c r="AC310">
        <f>F93</f>
        <v>0</v>
      </c>
    </row>
    <row r="311" spans="27:29">
      <c r="AA311">
        <v>204</v>
      </c>
      <c r="AB311" s="9" t="s">
        <v>406</v>
      </c>
      <c r="AC311">
        <f>F94</f>
        <v>0</v>
      </c>
    </row>
    <row r="312" spans="27:29">
      <c r="AA312">
        <v>205</v>
      </c>
      <c r="AB312" s="177" t="s">
        <v>407</v>
      </c>
      <c r="AC312">
        <f>G90</f>
        <v>0</v>
      </c>
    </row>
    <row r="313" spans="27:29">
      <c r="AA313">
        <v>206</v>
      </c>
      <c r="AB313" s="9" t="s">
        <v>408</v>
      </c>
      <c r="AC313">
        <f>G91</f>
        <v>0</v>
      </c>
    </row>
    <row r="314" spans="27:29">
      <c r="AA314">
        <v>207</v>
      </c>
      <c r="AB314" s="9" t="s">
        <v>409</v>
      </c>
      <c r="AC314">
        <f>G92</f>
        <v>0</v>
      </c>
    </row>
    <row r="315" spans="27:29">
      <c r="AA315">
        <v>208</v>
      </c>
      <c r="AB315" s="9" t="s">
        <v>410</v>
      </c>
      <c r="AC315">
        <f>G93</f>
        <v>0</v>
      </c>
    </row>
    <row r="316" spans="27:29">
      <c r="AA316">
        <v>209</v>
      </c>
      <c r="AB316" s="9" t="s">
        <v>411</v>
      </c>
      <c r="AC316">
        <f>G94</f>
        <v>0</v>
      </c>
    </row>
    <row r="317" spans="27:29">
      <c r="AA317">
        <v>210</v>
      </c>
      <c r="AB317" s="177" t="s">
        <v>412</v>
      </c>
      <c r="AC317">
        <f>H90</f>
        <v>0</v>
      </c>
    </row>
    <row r="318" spans="27:29">
      <c r="AA318">
        <v>211</v>
      </c>
      <c r="AB318" s="9" t="s">
        <v>413</v>
      </c>
      <c r="AC318">
        <f>H91</f>
        <v>0</v>
      </c>
    </row>
    <row r="319" spans="27:29">
      <c r="AA319">
        <v>212</v>
      </c>
      <c r="AB319" s="9" t="s">
        <v>414</v>
      </c>
      <c r="AC319">
        <f>H92</f>
        <v>0</v>
      </c>
    </row>
    <row r="320" spans="27:29">
      <c r="AA320">
        <v>213</v>
      </c>
      <c r="AB320" s="9" t="s">
        <v>415</v>
      </c>
      <c r="AC320">
        <f>H93</f>
        <v>0</v>
      </c>
    </row>
    <row r="321" spans="27:29">
      <c r="AA321">
        <v>214</v>
      </c>
      <c r="AB321" s="9" t="s">
        <v>416</v>
      </c>
      <c r="AC321">
        <f>H94</f>
        <v>0</v>
      </c>
    </row>
    <row r="322" spans="27:29">
      <c r="AA322">
        <v>215</v>
      </c>
      <c r="AB322" s="177" t="s">
        <v>417</v>
      </c>
      <c r="AC322">
        <f>I90</f>
        <v>0</v>
      </c>
    </row>
    <row r="323" spans="27:29">
      <c r="AA323">
        <v>216</v>
      </c>
      <c r="AB323" s="9" t="s">
        <v>418</v>
      </c>
      <c r="AC323">
        <f>I91</f>
        <v>0</v>
      </c>
    </row>
    <row r="324" spans="27:29">
      <c r="AA324">
        <v>217</v>
      </c>
      <c r="AB324" s="9" t="s">
        <v>419</v>
      </c>
      <c r="AC324">
        <f>I92</f>
        <v>0</v>
      </c>
    </row>
    <row r="325" spans="27:29">
      <c r="AA325">
        <v>218</v>
      </c>
      <c r="AB325" s="9" t="s">
        <v>420</v>
      </c>
      <c r="AC325">
        <f>I93</f>
        <v>0</v>
      </c>
    </row>
    <row r="326" spans="27:29">
      <c r="AA326">
        <v>219</v>
      </c>
      <c r="AB326" s="9" t="s">
        <v>421</v>
      </c>
      <c r="AC326">
        <f>I94</f>
        <v>0</v>
      </c>
    </row>
    <row r="327" spans="27:29">
      <c r="AA327">
        <v>220</v>
      </c>
      <c r="AB327" s="177" t="s">
        <v>422</v>
      </c>
      <c r="AC327">
        <f>J90</f>
        <v>0</v>
      </c>
    </row>
    <row r="328" spans="27:29">
      <c r="AA328">
        <v>221</v>
      </c>
      <c r="AB328" s="9" t="s">
        <v>423</v>
      </c>
      <c r="AC328">
        <f>J91</f>
        <v>0</v>
      </c>
    </row>
    <row r="329" spans="27:29">
      <c r="AA329">
        <v>222</v>
      </c>
      <c r="AB329" s="9" t="s">
        <v>424</v>
      </c>
      <c r="AC329">
        <f>J92</f>
        <v>0</v>
      </c>
    </row>
    <row r="330" spans="27:29">
      <c r="AA330">
        <v>223</v>
      </c>
      <c r="AB330" s="9" t="s">
        <v>425</v>
      </c>
      <c r="AC330">
        <f>J93</f>
        <v>0</v>
      </c>
    </row>
    <row r="331" spans="27:29">
      <c r="AA331">
        <v>224</v>
      </c>
      <c r="AB331" s="9" t="s">
        <v>426</v>
      </c>
      <c r="AC331">
        <f>J94</f>
        <v>0</v>
      </c>
    </row>
    <row r="332" spans="27:29">
      <c r="AA332">
        <v>225</v>
      </c>
      <c r="AB332" s="177" t="s">
        <v>427</v>
      </c>
      <c r="AC332">
        <f>K90</f>
        <v>0</v>
      </c>
    </row>
    <row r="333" spans="27:29">
      <c r="AA333">
        <v>226</v>
      </c>
      <c r="AB333" s="9" t="s">
        <v>428</v>
      </c>
      <c r="AC333">
        <f>K91</f>
        <v>0</v>
      </c>
    </row>
    <row r="334" spans="27:29">
      <c r="AA334">
        <v>227</v>
      </c>
      <c r="AB334" s="9" t="s">
        <v>429</v>
      </c>
      <c r="AC334">
        <f>K92</f>
        <v>0</v>
      </c>
    </row>
    <row r="335" spans="27:29">
      <c r="AA335">
        <v>228</v>
      </c>
      <c r="AB335" s="9" t="s">
        <v>430</v>
      </c>
      <c r="AC335">
        <f>K93</f>
        <v>0</v>
      </c>
    </row>
    <row r="336" spans="27:29">
      <c r="AA336">
        <v>229</v>
      </c>
      <c r="AB336" s="9" t="s">
        <v>431</v>
      </c>
      <c r="AC336">
        <f>K94</f>
        <v>0</v>
      </c>
    </row>
    <row r="337" spans="27:29">
      <c r="AA337">
        <v>230</v>
      </c>
      <c r="AB337" s="177" t="s">
        <v>432</v>
      </c>
      <c r="AC337">
        <f>L90</f>
        <v>0</v>
      </c>
    </row>
    <row r="338" spans="27:29">
      <c r="AA338">
        <v>231</v>
      </c>
      <c r="AB338" s="9" t="s">
        <v>433</v>
      </c>
      <c r="AC338">
        <f>L91</f>
        <v>0</v>
      </c>
    </row>
    <row r="339" spans="27:29">
      <c r="AA339">
        <v>232</v>
      </c>
      <c r="AB339" s="9" t="s">
        <v>434</v>
      </c>
      <c r="AC339">
        <f>L92</f>
        <v>0</v>
      </c>
    </row>
    <row r="340" spans="27:29">
      <c r="AA340">
        <v>233</v>
      </c>
      <c r="AB340" s="9" t="s">
        <v>435</v>
      </c>
      <c r="AC340">
        <f>L93</f>
        <v>0</v>
      </c>
    </row>
    <row r="341" spans="27:29">
      <c r="AA341">
        <v>234</v>
      </c>
      <c r="AB341" s="9" t="s">
        <v>436</v>
      </c>
      <c r="AC341">
        <f>L94</f>
        <v>0</v>
      </c>
    </row>
  </sheetData>
  <sheetProtection algorithmName="SHA-512" hashValue="QlgTq/h1/Q7CiJW9AHTdYWpKQRfFEBasE07fsvmLk3ebz+E2i2S0ySZuyWx6gUdo3Kg0bFF6LGFqntN6SViffw==" saltValue="D4ZCufH2v7LdUf1M6aPhIQ==" spinCount="100000" sheet="1" objects="1" scenarios="1"/>
  <mergeCells count="156">
    <mergeCell ref="B14:R14"/>
    <mergeCell ref="B15:R15"/>
    <mergeCell ref="B16:R16"/>
    <mergeCell ref="B17:R17"/>
    <mergeCell ref="B18:R18"/>
    <mergeCell ref="B19:R19"/>
    <mergeCell ref="B20:R20"/>
    <mergeCell ref="B1:R1"/>
    <mergeCell ref="B2:R2"/>
    <mergeCell ref="B5:R5"/>
    <mergeCell ref="B6:R6"/>
    <mergeCell ref="B7:R7"/>
    <mergeCell ref="B8:R8"/>
    <mergeCell ref="B9:R9"/>
    <mergeCell ref="B10:R10"/>
    <mergeCell ref="B11:R11"/>
    <mergeCell ref="B12:R12"/>
    <mergeCell ref="B13:R13"/>
    <mergeCell ref="D34:G34"/>
    <mergeCell ref="D37:I37"/>
    <mergeCell ref="D38:I38"/>
    <mergeCell ref="L53:N53"/>
    <mergeCell ref="O53:P53"/>
    <mergeCell ref="Q95:S95"/>
    <mergeCell ref="L48:M48"/>
    <mergeCell ref="P48:R48"/>
    <mergeCell ref="H48:J48"/>
    <mergeCell ref="C94:D94"/>
    <mergeCell ref="F94:G94"/>
    <mergeCell ref="I94:J94"/>
    <mergeCell ref="L94:M94"/>
    <mergeCell ref="O94:P94"/>
    <mergeCell ref="R94:S94"/>
    <mergeCell ref="R92:S92"/>
    <mergeCell ref="C93:D93"/>
    <mergeCell ref="F93:G93"/>
    <mergeCell ref="I93:J93"/>
    <mergeCell ref="L93:M93"/>
    <mergeCell ref="O93:P93"/>
    <mergeCell ref="R93:S93"/>
    <mergeCell ref="Q88:S88"/>
    <mergeCell ref="J75:L75"/>
    <mergeCell ref="M75:N75"/>
    <mergeCell ref="O75:Q75"/>
    <mergeCell ref="R75:S75"/>
    <mergeCell ref="A68:C68"/>
    <mergeCell ref="A69:B69"/>
    <mergeCell ref="AN90:AN94"/>
    <mergeCell ref="C91:D91"/>
    <mergeCell ref="F91:G91"/>
    <mergeCell ref="I91:J91"/>
    <mergeCell ref="L91:M91"/>
    <mergeCell ref="O91:P91"/>
    <mergeCell ref="R91:S91"/>
    <mergeCell ref="C92:D92"/>
    <mergeCell ref="F92:G92"/>
    <mergeCell ref="I92:J92"/>
    <mergeCell ref="A90:A94"/>
    <mergeCell ref="C90:D90"/>
    <mergeCell ref="F90:G90"/>
    <mergeCell ref="I90:J90"/>
    <mergeCell ref="L90:M90"/>
    <mergeCell ref="O90:P90"/>
    <mergeCell ref="R90:S90"/>
    <mergeCell ref="L92:M92"/>
    <mergeCell ref="O92:P92"/>
    <mergeCell ref="A82:A84"/>
    <mergeCell ref="R82:S84"/>
    <mergeCell ref="AN82:AN84"/>
    <mergeCell ref="A85:A87"/>
    <mergeCell ref="R85:S87"/>
    <mergeCell ref="AN85:AN87"/>
    <mergeCell ref="BB76:BD76"/>
    <mergeCell ref="A77:B78"/>
    <mergeCell ref="AN77:AO78"/>
    <mergeCell ref="A79:A81"/>
    <mergeCell ref="R79:S81"/>
    <mergeCell ref="AN79:AN81"/>
    <mergeCell ref="R76:S78"/>
    <mergeCell ref="AN76:AO76"/>
    <mergeCell ref="AP76:AR76"/>
    <mergeCell ref="AS76:AU76"/>
    <mergeCell ref="AV76:AX76"/>
    <mergeCell ref="AY76:BA76"/>
    <mergeCell ref="A76:B76"/>
    <mergeCell ref="C76:E76"/>
    <mergeCell ref="F76:H76"/>
    <mergeCell ref="I76:K76"/>
    <mergeCell ref="L76:N76"/>
    <mergeCell ref="O76:Q76"/>
    <mergeCell ref="B70:R70"/>
    <mergeCell ref="A74:B74"/>
    <mergeCell ref="C74:H74"/>
    <mergeCell ref="O74:Q74"/>
    <mergeCell ref="R74:S74"/>
    <mergeCell ref="A57:C57"/>
    <mergeCell ref="D57:E57"/>
    <mergeCell ref="A59:C59"/>
    <mergeCell ref="A63:C63"/>
    <mergeCell ref="A66:C67"/>
    <mergeCell ref="A52:C52"/>
    <mergeCell ref="E52:G52"/>
    <mergeCell ref="N52:O52"/>
    <mergeCell ref="E53:G53"/>
    <mergeCell ref="A56:C56"/>
    <mergeCell ref="D56:E56"/>
    <mergeCell ref="G56:H56"/>
    <mergeCell ref="A50:C50"/>
    <mergeCell ref="E50:G50"/>
    <mergeCell ref="N50:O50"/>
    <mergeCell ref="A51:C51"/>
    <mergeCell ref="E51:G51"/>
    <mergeCell ref="N51:O51"/>
    <mergeCell ref="D42:F42"/>
    <mergeCell ref="H42:R42"/>
    <mergeCell ref="A38:C38"/>
    <mergeCell ref="J38:L38"/>
    <mergeCell ref="M38:O38"/>
    <mergeCell ref="P38:R38"/>
    <mergeCell ref="A47:C47"/>
    <mergeCell ref="A48:C48"/>
    <mergeCell ref="D48:E48"/>
    <mergeCell ref="A43:C43"/>
    <mergeCell ref="D43:R43"/>
    <mergeCell ref="A44:C44"/>
    <mergeCell ref="D44:R44"/>
    <mergeCell ref="A45:C45"/>
    <mergeCell ref="D45:R45"/>
    <mergeCell ref="D47:E47"/>
    <mergeCell ref="H47:J47"/>
    <mergeCell ref="L47:M47"/>
    <mergeCell ref="P47:R47"/>
    <mergeCell ref="A88:L88"/>
    <mergeCell ref="M88:P88"/>
    <mergeCell ref="M95:P95"/>
    <mergeCell ref="D40:R40"/>
    <mergeCell ref="M27:N27"/>
    <mergeCell ref="A33:C33"/>
    <mergeCell ref="D33:E33"/>
    <mergeCell ref="F33:G33"/>
    <mergeCell ref="H33:I33"/>
    <mergeCell ref="A34:C34"/>
    <mergeCell ref="A35:C35"/>
    <mergeCell ref="D35:R35"/>
    <mergeCell ref="I34:L34"/>
    <mergeCell ref="N34:S34"/>
    <mergeCell ref="A36:C36"/>
    <mergeCell ref="D36:R36"/>
    <mergeCell ref="A37:C37"/>
    <mergeCell ref="J37:L37"/>
    <mergeCell ref="M37:O37"/>
    <mergeCell ref="P37:R37"/>
    <mergeCell ref="A39:C39"/>
    <mergeCell ref="D39:H39"/>
    <mergeCell ref="J39:O39"/>
    <mergeCell ref="A42:C42"/>
  </mergeCells>
  <phoneticPr fontId="1"/>
  <conditionalFormatting sqref="D50">
    <cfRule type="expression" dxfId="282" priority="446">
      <formula>$D$51="〇"</formula>
    </cfRule>
  </conditionalFormatting>
  <conditionalFormatting sqref="D51">
    <cfRule type="expression" dxfId="281" priority="447">
      <formula>$D$50="〇"</formula>
    </cfRule>
  </conditionalFormatting>
  <conditionalFormatting sqref="I79">
    <cfRule type="expression" dxfId="280" priority="273">
      <formula>I81="○"</formula>
    </cfRule>
    <cfRule type="expression" dxfId="279" priority="274">
      <formula>I80="○"</formula>
    </cfRule>
  </conditionalFormatting>
  <conditionalFormatting sqref="I80">
    <cfRule type="expression" dxfId="278" priority="271">
      <formula>I81="○"</formula>
    </cfRule>
    <cfRule type="expression" dxfId="277" priority="272">
      <formula>I79="○"</formula>
    </cfRule>
  </conditionalFormatting>
  <conditionalFormatting sqref="I81">
    <cfRule type="expression" dxfId="276" priority="269">
      <formula>I80="○"</formula>
    </cfRule>
    <cfRule type="expression" dxfId="275" priority="270">
      <formula>I79="○"</formula>
    </cfRule>
  </conditionalFormatting>
  <conditionalFormatting sqref="J79">
    <cfRule type="expression" dxfId="274" priority="267">
      <formula>J81="○"</formula>
    </cfRule>
    <cfRule type="expression" dxfId="273" priority="268">
      <formula>J80="○"</formula>
    </cfRule>
  </conditionalFormatting>
  <conditionalFormatting sqref="J80">
    <cfRule type="expression" dxfId="272" priority="265">
      <formula>J81="○"</formula>
    </cfRule>
    <cfRule type="expression" dxfId="271" priority="266">
      <formula>J79="○"</formula>
    </cfRule>
  </conditionalFormatting>
  <conditionalFormatting sqref="K79">
    <cfRule type="expression" dxfId="270" priority="261">
      <formula>K81="○"</formula>
    </cfRule>
    <cfRule type="expression" dxfId="269" priority="262">
      <formula>K80="○"</formula>
    </cfRule>
  </conditionalFormatting>
  <conditionalFormatting sqref="K80">
    <cfRule type="expression" dxfId="268" priority="259">
      <formula>K81="○"</formula>
    </cfRule>
    <cfRule type="expression" dxfId="267" priority="260">
      <formula>K79="○"</formula>
    </cfRule>
  </conditionalFormatting>
  <conditionalFormatting sqref="J81">
    <cfRule type="expression" dxfId="266" priority="255">
      <formula>J80="○"</formula>
    </cfRule>
    <cfRule type="expression" dxfId="265" priority="256">
      <formula>J79="○"</formula>
    </cfRule>
  </conditionalFormatting>
  <conditionalFormatting sqref="K81">
    <cfRule type="expression" dxfId="264" priority="253">
      <formula>K80="○"</formula>
    </cfRule>
    <cfRule type="expression" dxfId="263" priority="254">
      <formula>K79="○"</formula>
    </cfRule>
  </conditionalFormatting>
  <conditionalFormatting sqref="L79">
    <cfRule type="expression" dxfId="262" priority="251">
      <formula>L81="○"</formula>
    </cfRule>
    <cfRule type="expression" dxfId="261" priority="252">
      <formula>L80="○"</formula>
    </cfRule>
  </conditionalFormatting>
  <conditionalFormatting sqref="L80">
    <cfRule type="expression" dxfId="260" priority="249">
      <formula>L81="○"</formula>
    </cfRule>
    <cfRule type="expression" dxfId="259" priority="250">
      <formula>L79="○"</formula>
    </cfRule>
  </conditionalFormatting>
  <conditionalFormatting sqref="L81">
    <cfRule type="expression" dxfId="258" priority="247">
      <formula>L80="○"</formula>
    </cfRule>
    <cfRule type="expression" dxfId="257" priority="248">
      <formula>L79="○"</formula>
    </cfRule>
  </conditionalFormatting>
  <conditionalFormatting sqref="M79">
    <cfRule type="expression" dxfId="256" priority="245">
      <formula>M81="○"</formula>
    </cfRule>
    <cfRule type="expression" dxfId="255" priority="246">
      <formula>M80="○"</formula>
    </cfRule>
  </conditionalFormatting>
  <conditionalFormatting sqref="M80">
    <cfRule type="expression" dxfId="254" priority="243">
      <formula>M81="○"</formula>
    </cfRule>
    <cfRule type="expression" dxfId="253" priority="244">
      <formula>M79="○"</formula>
    </cfRule>
  </conditionalFormatting>
  <conditionalFormatting sqref="N79">
    <cfRule type="expression" dxfId="252" priority="241">
      <formula>N81="○"</formula>
    </cfRule>
    <cfRule type="expression" dxfId="251" priority="242">
      <formula>N80="○"</formula>
    </cfRule>
  </conditionalFormatting>
  <conditionalFormatting sqref="N80">
    <cfRule type="expression" dxfId="250" priority="239">
      <formula>N81="○"</formula>
    </cfRule>
    <cfRule type="expression" dxfId="249" priority="240">
      <formula>N79="○"</formula>
    </cfRule>
  </conditionalFormatting>
  <conditionalFormatting sqref="M81">
    <cfRule type="expression" dxfId="248" priority="237">
      <formula>M80="○"</formula>
    </cfRule>
    <cfRule type="expression" dxfId="247" priority="238">
      <formula>M79="○"</formula>
    </cfRule>
  </conditionalFormatting>
  <conditionalFormatting sqref="N81">
    <cfRule type="expression" dxfId="246" priority="235">
      <formula>N80="○"</formula>
    </cfRule>
    <cfRule type="expression" dxfId="245" priority="236">
      <formula>N79="○"</formula>
    </cfRule>
  </conditionalFormatting>
  <conditionalFormatting sqref="O79">
    <cfRule type="expression" dxfId="244" priority="233">
      <formula>O81="○"</formula>
    </cfRule>
    <cfRule type="expression" dxfId="243" priority="234">
      <formula>O80="○"</formula>
    </cfRule>
  </conditionalFormatting>
  <conditionalFormatting sqref="O80">
    <cfRule type="expression" dxfId="242" priority="231">
      <formula>O81="○"</formula>
    </cfRule>
    <cfRule type="expression" dxfId="241" priority="232">
      <formula>O79="○"</formula>
    </cfRule>
  </conditionalFormatting>
  <conditionalFormatting sqref="O81">
    <cfRule type="expression" dxfId="240" priority="229">
      <formula>O80="○"</formula>
    </cfRule>
    <cfRule type="expression" dxfId="239" priority="230">
      <formula>O79="○"</formula>
    </cfRule>
  </conditionalFormatting>
  <conditionalFormatting sqref="P79">
    <cfRule type="expression" dxfId="238" priority="227">
      <formula>P81="○"</formula>
    </cfRule>
    <cfRule type="expression" dxfId="237" priority="228">
      <formula>P80="○"</formula>
    </cfRule>
  </conditionalFormatting>
  <conditionalFormatting sqref="P80">
    <cfRule type="expression" dxfId="236" priority="225">
      <formula>P81="○"</formula>
    </cfRule>
    <cfRule type="expression" dxfId="235" priority="226">
      <formula>P79="○"</formula>
    </cfRule>
  </conditionalFormatting>
  <conditionalFormatting sqref="Q79">
    <cfRule type="expression" dxfId="234" priority="223">
      <formula>Q81="○"</formula>
    </cfRule>
    <cfRule type="expression" dxfId="233" priority="224">
      <formula>Q80="○"</formula>
    </cfRule>
  </conditionalFormatting>
  <conditionalFormatting sqref="Q80">
    <cfRule type="expression" dxfId="232" priority="221">
      <formula>Q81="○"</formula>
    </cfRule>
    <cfRule type="expression" dxfId="231" priority="222">
      <formula>Q79="○"</formula>
    </cfRule>
  </conditionalFormatting>
  <conditionalFormatting sqref="P81">
    <cfRule type="expression" dxfId="230" priority="219">
      <formula>P80="○"</formula>
    </cfRule>
    <cfRule type="expression" dxfId="229" priority="220">
      <formula>P79="○"</formula>
    </cfRule>
  </conditionalFormatting>
  <conditionalFormatting sqref="Q81">
    <cfRule type="expression" dxfId="228" priority="217">
      <formula>Q80="○"</formula>
    </cfRule>
    <cfRule type="expression" dxfId="227" priority="218">
      <formula>Q79="○"</formula>
    </cfRule>
  </conditionalFormatting>
  <conditionalFormatting sqref="C79">
    <cfRule type="expression" dxfId="226" priority="215">
      <formula>C81="○"</formula>
    </cfRule>
    <cfRule type="expression" dxfId="225" priority="216">
      <formula>C80="○"</formula>
    </cfRule>
  </conditionalFormatting>
  <conditionalFormatting sqref="C80">
    <cfRule type="expression" dxfId="224" priority="213">
      <formula>C81="○"</formula>
    </cfRule>
    <cfRule type="expression" dxfId="223" priority="214">
      <formula>C79="○"</formula>
    </cfRule>
  </conditionalFormatting>
  <conditionalFormatting sqref="C81">
    <cfRule type="expression" dxfId="222" priority="211">
      <formula>C80="○"</formula>
    </cfRule>
    <cfRule type="expression" dxfId="221" priority="212">
      <formula>C79="○"</formula>
    </cfRule>
  </conditionalFormatting>
  <conditionalFormatting sqref="D79">
    <cfRule type="expression" dxfId="220" priority="209">
      <formula>D81="○"</formula>
    </cfRule>
    <cfRule type="expression" dxfId="219" priority="210">
      <formula>D80="○"</formula>
    </cfRule>
  </conditionalFormatting>
  <conditionalFormatting sqref="D80">
    <cfRule type="expression" dxfId="218" priority="207">
      <formula>D81="○"</formula>
    </cfRule>
    <cfRule type="expression" dxfId="217" priority="208">
      <formula>D79="○"</formula>
    </cfRule>
  </conditionalFormatting>
  <conditionalFormatting sqref="E79">
    <cfRule type="expression" dxfId="216" priority="205">
      <formula>E81="○"</formula>
    </cfRule>
    <cfRule type="expression" dxfId="215" priority="206">
      <formula>E80="○"</formula>
    </cfRule>
  </conditionalFormatting>
  <conditionalFormatting sqref="E80">
    <cfRule type="expression" dxfId="214" priority="203">
      <formula>E81="○"</formula>
    </cfRule>
    <cfRule type="expression" dxfId="213" priority="204">
      <formula>E79="○"</formula>
    </cfRule>
  </conditionalFormatting>
  <conditionalFormatting sqref="D81">
    <cfRule type="expression" dxfId="212" priority="201">
      <formula>D80="○"</formula>
    </cfRule>
    <cfRule type="expression" dxfId="211" priority="202">
      <formula>D79="○"</formula>
    </cfRule>
  </conditionalFormatting>
  <conditionalFormatting sqref="E81">
    <cfRule type="expression" dxfId="210" priority="199">
      <formula>E80="○"</formula>
    </cfRule>
    <cfRule type="expression" dxfId="209" priority="200">
      <formula>E79="○"</formula>
    </cfRule>
  </conditionalFormatting>
  <conditionalFormatting sqref="F79">
    <cfRule type="expression" dxfId="208" priority="197">
      <formula>F81="○"</formula>
    </cfRule>
    <cfRule type="expression" dxfId="207" priority="198">
      <formula>F80="○"</formula>
    </cfRule>
  </conditionalFormatting>
  <conditionalFormatting sqref="F80">
    <cfRule type="expression" dxfId="206" priority="195">
      <formula>F81="○"</formula>
    </cfRule>
    <cfRule type="expression" dxfId="205" priority="196">
      <formula>F79="○"</formula>
    </cfRule>
  </conditionalFormatting>
  <conditionalFormatting sqref="F81">
    <cfRule type="expression" dxfId="204" priority="193">
      <formula>F80="○"</formula>
    </cfRule>
    <cfRule type="expression" dxfId="203" priority="194">
      <formula>F79="○"</formula>
    </cfRule>
  </conditionalFormatting>
  <conditionalFormatting sqref="G79">
    <cfRule type="expression" dxfId="202" priority="191">
      <formula>G81="○"</formula>
    </cfRule>
    <cfRule type="expression" dxfId="201" priority="192">
      <formula>G80="○"</formula>
    </cfRule>
  </conditionalFormatting>
  <conditionalFormatting sqref="G80">
    <cfRule type="expression" dxfId="200" priority="189">
      <formula>G81="○"</formula>
    </cfRule>
    <cfRule type="expression" dxfId="199" priority="190">
      <formula>G79="○"</formula>
    </cfRule>
  </conditionalFormatting>
  <conditionalFormatting sqref="H79">
    <cfRule type="expression" dxfId="198" priority="187">
      <formula>H81="○"</formula>
    </cfRule>
    <cfRule type="expression" dxfId="197" priority="188">
      <formula>H80="○"</formula>
    </cfRule>
  </conditionalFormatting>
  <conditionalFormatting sqref="H80">
    <cfRule type="expression" dxfId="196" priority="185">
      <formula>H81="○"</formula>
    </cfRule>
    <cfRule type="expression" dxfId="195" priority="186">
      <formula>H79="○"</formula>
    </cfRule>
  </conditionalFormatting>
  <conditionalFormatting sqref="G81">
    <cfRule type="expression" dxfId="194" priority="183">
      <formula>G80="○"</formula>
    </cfRule>
    <cfRule type="expression" dxfId="193" priority="184">
      <formula>G79="○"</formula>
    </cfRule>
  </conditionalFormatting>
  <conditionalFormatting sqref="H81">
    <cfRule type="expression" dxfId="192" priority="181">
      <formula>H80="○"</formula>
    </cfRule>
    <cfRule type="expression" dxfId="191" priority="182">
      <formula>H79="○"</formula>
    </cfRule>
  </conditionalFormatting>
  <conditionalFormatting sqref="I82">
    <cfRule type="expression" dxfId="190" priority="179">
      <formula>I84="○"</formula>
    </cfRule>
    <cfRule type="expression" dxfId="189" priority="180">
      <formula>I83="○"</formula>
    </cfRule>
  </conditionalFormatting>
  <conditionalFormatting sqref="I83">
    <cfRule type="expression" dxfId="188" priority="177">
      <formula>I84="○"</formula>
    </cfRule>
    <cfRule type="expression" dxfId="187" priority="178">
      <formula>I82="○"</formula>
    </cfRule>
  </conditionalFormatting>
  <conditionalFormatting sqref="I84">
    <cfRule type="expression" dxfId="186" priority="175">
      <formula>I83="○"</formula>
    </cfRule>
    <cfRule type="expression" dxfId="185" priority="176">
      <formula>I82="○"</formula>
    </cfRule>
  </conditionalFormatting>
  <conditionalFormatting sqref="J82">
    <cfRule type="expression" dxfId="184" priority="173">
      <formula>J84="○"</formula>
    </cfRule>
    <cfRule type="expression" dxfId="183" priority="174">
      <formula>J83="○"</formula>
    </cfRule>
  </conditionalFormatting>
  <conditionalFormatting sqref="J83">
    <cfRule type="expression" dxfId="182" priority="171">
      <formula>J84="○"</formula>
    </cfRule>
    <cfRule type="expression" dxfId="181" priority="172">
      <formula>J82="○"</formula>
    </cfRule>
  </conditionalFormatting>
  <conditionalFormatting sqref="K82">
    <cfRule type="expression" dxfId="180" priority="169">
      <formula>K84="○"</formula>
    </cfRule>
    <cfRule type="expression" dxfId="179" priority="170">
      <formula>K83="○"</formula>
    </cfRule>
  </conditionalFormatting>
  <conditionalFormatting sqref="K83">
    <cfRule type="expression" dxfId="178" priority="167">
      <formula>K84="○"</formula>
    </cfRule>
    <cfRule type="expression" dxfId="177" priority="168">
      <formula>K82="○"</formula>
    </cfRule>
  </conditionalFormatting>
  <conditionalFormatting sqref="J84">
    <cfRule type="expression" dxfId="176" priority="165">
      <formula>J83="○"</formula>
    </cfRule>
    <cfRule type="expression" dxfId="175" priority="166">
      <formula>J82="○"</formula>
    </cfRule>
  </conditionalFormatting>
  <conditionalFormatting sqref="K84">
    <cfRule type="expression" dxfId="174" priority="163">
      <formula>K83="○"</formula>
    </cfRule>
    <cfRule type="expression" dxfId="173" priority="164">
      <formula>K82="○"</formula>
    </cfRule>
  </conditionalFormatting>
  <conditionalFormatting sqref="L82">
    <cfRule type="expression" dxfId="172" priority="161">
      <formula>L84="○"</formula>
    </cfRule>
    <cfRule type="expression" dxfId="171" priority="162">
      <formula>L83="○"</formula>
    </cfRule>
  </conditionalFormatting>
  <conditionalFormatting sqref="L83">
    <cfRule type="expression" dxfId="170" priority="159">
      <formula>L84="○"</formula>
    </cfRule>
    <cfRule type="expression" dxfId="169" priority="160">
      <formula>L82="○"</formula>
    </cfRule>
  </conditionalFormatting>
  <conditionalFormatting sqref="L84">
    <cfRule type="expression" dxfId="168" priority="157">
      <formula>L83="○"</formula>
    </cfRule>
    <cfRule type="expression" dxfId="167" priority="158">
      <formula>L82="○"</formula>
    </cfRule>
  </conditionalFormatting>
  <conditionalFormatting sqref="M82">
    <cfRule type="expression" dxfId="166" priority="155">
      <formula>M84="○"</formula>
    </cfRule>
    <cfRule type="expression" dxfId="165" priority="156">
      <formula>M83="○"</formula>
    </cfRule>
  </conditionalFormatting>
  <conditionalFormatting sqref="M83">
    <cfRule type="expression" dxfId="164" priority="153">
      <formula>M84="○"</formula>
    </cfRule>
    <cfRule type="expression" dxfId="163" priority="154">
      <formula>M82="○"</formula>
    </cfRule>
  </conditionalFormatting>
  <conditionalFormatting sqref="N82">
    <cfRule type="expression" dxfId="162" priority="151">
      <formula>N84="○"</formula>
    </cfRule>
    <cfRule type="expression" dxfId="161" priority="152">
      <formula>N83="○"</formula>
    </cfRule>
  </conditionalFormatting>
  <conditionalFormatting sqref="N83">
    <cfRule type="expression" dxfId="160" priority="149">
      <formula>N84="○"</formula>
    </cfRule>
    <cfRule type="expression" dxfId="159" priority="150">
      <formula>N82="○"</formula>
    </cfRule>
  </conditionalFormatting>
  <conditionalFormatting sqref="M84">
    <cfRule type="expression" dxfId="158" priority="147">
      <formula>M83="○"</formula>
    </cfRule>
    <cfRule type="expression" dxfId="157" priority="148">
      <formula>M82="○"</formula>
    </cfRule>
  </conditionalFormatting>
  <conditionalFormatting sqref="N84">
    <cfRule type="expression" dxfId="156" priority="145">
      <formula>N83="○"</formula>
    </cfRule>
    <cfRule type="expression" dxfId="155" priority="146">
      <formula>N82="○"</formula>
    </cfRule>
  </conditionalFormatting>
  <conditionalFormatting sqref="O82">
    <cfRule type="expression" dxfId="154" priority="143">
      <formula>O84="○"</formula>
    </cfRule>
    <cfRule type="expression" dxfId="153" priority="144">
      <formula>O83="○"</formula>
    </cfRule>
  </conditionalFormatting>
  <conditionalFormatting sqref="O83">
    <cfRule type="expression" dxfId="152" priority="141">
      <formula>O84="○"</formula>
    </cfRule>
    <cfRule type="expression" dxfId="151" priority="142">
      <formula>O82="○"</formula>
    </cfRule>
  </conditionalFormatting>
  <conditionalFormatting sqref="O84">
    <cfRule type="expression" dxfId="150" priority="139">
      <formula>O83="○"</formula>
    </cfRule>
    <cfRule type="expression" dxfId="149" priority="140">
      <formula>O82="○"</formula>
    </cfRule>
  </conditionalFormatting>
  <conditionalFormatting sqref="P82">
    <cfRule type="expression" dxfId="148" priority="137">
      <formula>P84="○"</formula>
    </cfRule>
    <cfRule type="expression" dxfId="147" priority="138">
      <formula>P83="○"</formula>
    </cfRule>
  </conditionalFormatting>
  <conditionalFormatting sqref="P83">
    <cfRule type="expression" dxfId="146" priority="135">
      <formula>P84="○"</formula>
    </cfRule>
    <cfRule type="expression" dxfId="145" priority="136">
      <formula>P82="○"</formula>
    </cfRule>
  </conditionalFormatting>
  <conditionalFormatting sqref="Q82">
    <cfRule type="expression" dxfId="144" priority="133">
      <formula>Q84="○"</formula>
    </cfRule>
    <cfRule type="expression" dxfId="143" priority="134">
      <formula>Q83="○"</formula>
    </cfRule>
  </conditionalFormatting>
  <conditionalFormatting sqref="Q83">
    <cfRule type="expression" dxfId="142" priority="131">
      <formula>Q84="○"</formula>
    </cfRule>
    <cfRule type="expression" dxfId="141" priority="132">
      <formula>Q82="○"</formula>
    </cfRule>
  </conditionalFormatting>
  <conditionalFormatting sqref="P84">
    <cfRule type="expression" dxfId="140" priority="129">
      <formula>P83="○"</formula>
    </cfRule>
    <cfRule type="expression" dxfId="139" priority="130">
      <formula>P82="○"</formula>
    </cfRule>
  </conditionalFormatting>
  <conditionalFormatting sqref="Q84">
    <cfRule type="expression" dxfId="138" priority="127">
      <formula>Q83="○"</formula>
    </cfRule>
    <cfRule type="expression" dxfId="137" priority="128">
      <formula>Q82="○"</formula>
    </cfRule>
  </conditionalFormatting>
  <conditionalFormatting sqref="C82">
    <cfRule type="expression" dxfId="136" priority="125">
      <formula>C84="○"</formula>
    </cfRule>
    <cfRule type="expression" dxfId="135" priority="126">
      <formula>C83="○"</formula>
    </cfRule>
  </conditionalFormatting>
  <conditionalFormatting sqref="C83">
    <cfRule type="expression" dxfId="134" priority="123">
      <formula>C84="○"</formula>
    </cfRule>
    <cfRule type="expression" dxfId="133" priority="124">
      <formula>C82="○"</formula>
    </cfRule>
  </conditionalFormatting>
  <conditionalFormatting sqref="C84">
    <cfRule type="expression" dxfId="132" priority="121">
      <formula>C83="○"</formula>
    </cfRule>
    <cfRule type="expression" dxfId="131" priority="122">
      <formula>C82="○"</formula>
    </cfRule>
  </conditionalFormatting>
  <conditionalFormatting sqref="D82">
    <cfRule type="expression" dxfId="130" priority="119">
      <formula>D84="○"</formula>
    </cfRule>
    <cfRule type="expression" dxfId="129" priority="120">
      <formula>D83="○"</formula>
    </cfRule>
  </conditionalFormatting>
  <conditionalFormatting sqref="D83">
    <cfRule type="expression" dxfId="128" priority="117">
      <formula>D84="○"</formula>
    </cfRule>
    <cfRule type="expression" dxfId="127" priority="118">
      <formula>D82="○"</formula>
    </cfRule>
  </conditionalFormatting>
  <conditionalFormatting sqref="E82">
    <cfRule type="expression" dxfId="126" priority="115">
      <formula>E84="○"</formula>
    </cfRule>
    <cfRule type="expression" dxfId="125" priority="116">
      <formula>E83="○"</formula>
    </cfRule>
  </conditionalFormatting>
  <conditionalFormatting sqref="E83">
    <cfRule type="expression" dxfId="124" priority="113">
      <formula>E84="○"</formula>
    </cfRule>
    <cfRule type="expression" dxfId="123" priority="114">
      <formula>E82="○"</formula>
    </cfRule>
  </conditionalFormatting>
  <conditionalFormatting sqref="D84">
    <cfRule type="expression" dxfId="122" priority="111">
      <formula>D83="○"</formula>
    </cfRule>
    <cfRule type="expression" dxfId="121" priority="112">
      <formula>D82="○"</formula>
    </cfRule>
  </conditionalFormatting>
  <conditionalFormatting sqref="E84">
    <cfRule type="expression" dxfId="120" priority="109">
      <formula>E83="○"</formula>
    </cfRule>
    <cfRule type="expression" dxfId="119" priority="110">
      <formula>E82="○"</formula>
    </cfRule>
  </conditionalFormatting>
  <conditionalFormatting sqref="F82">
    <cfRule type="expression" dxfId="118" priority="107">
      <formula>F84="○"</formula>
    </cfRule>
    <cfRule type="expression" dxfId="117" priority="108">
      <formula>F83="○"</formula>
    </cfRule>
  </conditionalFormatting>
  <conditionalFormatting sqref="F83">
    <cfRule type="expression" dxfId="116" priority="105">
      <formula>F84="○"</formula>
    </cfRule>
    <cfRule type="expression" dxfId="115" priority="106">
      <formula>F82="○"</formula>
    </cfRule>
  </conditionalFormatting>
  <conditionalFormatting sqref="F84">
    <cfRule type="expression" dxfId="114" priority="103">
      <formula>F83="○"</formula>
    </cfRule>
    <cfRule type="expression" dxfId="113" priority="104">
      <formula>F82="○"</formula>
    </cfRule>
  </conditionalFormatting>
  <conditionalFormatting sqref="G82">
    <cfRule type="expression" dxfId="112" priority="101">
      <formula>G84="○"</formula>
    </cfRule>
    <cfRule type="expression" dxfId="111" priority="102">
      <formula>G83="○"</formula>
    </cfRule>
  </conditionalFormatting>
  <conditionalFormatting sqref="G83">
    <cfRule type="expression" dxfId="110" priority="99">
      <formula>G84="○"</formula>
    </cfRule>
    <cfRule type="expression" dxfId="109" priority="100">
      <formula>G82="○"</formula>
    </cfRule>
  </conditionalFormatting>
  <conditionalFormatting sqref="H82">
    <cfRule type="expression" dxfId="108" priority="97">
      <formula>H84="○"</formula>
    </cfRule>
    <cfRule type="expression" dxfId="107" priority="98">
      <formula>H83="○"</formula>
    </cfRule>
  </conditionalFormatting>
  <conditionalFormatting sqref="H83">
    <cfRule type="expression" dxfId="106" priority="95">
      <formula>H84="○"</formula>
    </cfRule>
    <cfRule type="expression" dxfId="105" priority="96">
      <formula>H82="○"</formula>
    </cfRule>
  </conditionalFormatting>
  <conditionalFormatting sqref="G84">
    <cfRule type="expression" dxfId="104" priority="93">
      <formula>G83="○"</formula>
    </cfRule>
    <cfRule type="expression" dxfId="103" priority="94">
      <formula>G82="○"</formula>
    </cfRule>
  </conditionalFormatting>
  <conditionalFormatting sqref="H84">
    <cfRule type="expression" dxfId="102" priority="91">
      <formula>H83="○"</formula>
    </cfRule>
    <cfRule type="expression" dxfId="101" priority="92">
      <formula>H82="○"</formula>
    </cfRule>
  </conditionalFormatting>
  <conditionalFormatting sqref="I85">
    <cfRule type="expression" dxfId="100" priority="89">
      <formula>I87="○"</formula>
    </cfRule>
    <cfRule type="expression" dxfId="99" priority="90">
      <formula>I86="○"</formula>
    </cfRule>
  </conditionalFormatting>
  <conditionalFormatting sqref="I86">
    <cfRule type="expression" dxfId="98" priority="87">
      <formula>I87="○"</formula>
    </cfRule>
    <cfRule type="expression" dxfId="97" priority="88">
      <formula>I85="○"</formula>
    </cfRule>
  </conditionalFormatting>
  <conditionalFormatting sqref="I87">
    <cfRule type="expression" dxfId="96" priority="85">
      <formula>I86="○"</formula>
    </cfRule>
    <cfRule type="expression" dxfId="95" priority="86">
      <formula>I85="○"</formula>
    </cfRule>
  </conditionalFormatting>
  <conditionalFormatting sqref="J85">
    <cfRule type="expression" dxfId="94" priority="83">
      <formula>J87="○"</formula>
    </cfRule>
    <cfRule type="expression" dxfId="93" priority="84">
      <formula>J86="○"</formula>
    </cfRule>
  </conditionalFormatting>
  <conditionalFormatting sqref="J86">
    <cfRule type="expression" dxfId="92" priority="81">
      <formula>J87="○"</formula>
    </cfRule>
    <cfRule type="expression" dxfId="91" priority="82">
      <formula>J85="○"</formula>
    </cfRule>
  </conditionalFormatting>
  <conditionalFormatting sqref="K85">
    <cfRule type="expression" dxfId="90" priority="79">
      <formula>K87="○"</formula>
    </cfRule>
    <cfRule type="expression" dxfId="89" priority="80">
      <formula>K86="○"</formula>
    </cfRule>
  </conditionalFormatting>
  <conditionalFormatting sqref="K86">
    <cfRule type="expression" dxfId="88" priority="77">
      <formula>K87="○"</formula>
    </cfRule>
    <cfRule type="expression" dxfId="87" priority="78">
      <formula>K85="○"</formula>
    </cfRule>
  </conditionalFormatting>
  <conditionalFormatting sqref="J87">
    <cfRule type="expression" dxfId="86" priority="75">
      <formula>J86="○"</formula>
    </cfRule>
    <cfRule type="expression" dxfId="85" priority="76">
      <formula>J85="○"</formula>
    </cfRule>
  </conditionalFormatting>
  <conditionalFormatting sqref="K87">
    <cfRule type="expression" dxfId="84" priority="73">
      <formula>K86="○"</formula>
    </cfRule>
    <cfRule type="expression" dxfId="83" priority="74">
      <formula>K85="○"</formula>
    </cfRule>
  </conditionalFormatting>
  <conditionalFormatting sqref="L85">
    <cfRule type="expression" dxfId="82" priority="71">
      <formula>L87="○"</formula>
    </cfRule>
    <cfRule type="expression" dxfId="81" priority="72">
      <formula>L86="○"</formula>
    </cfRule>
  </conditionalFormatting>
  <conditionalFormatting sqref="L86">
    <cfRule type="expression" dxfId="80" priority="69">
      <formula>L87="○"</formula>
    </cfRule>
    <cfRule type="expression" dxfId="79" priority="70">
      <formula>L85="○"</formula>
    </cfRule>
  </conditionalFormatting>
  <conditionalFormatting sqref="L87">
    <cfRule type="expression" dxfId="78" priority="67">
      <formula>L86="○"</formula>
    </cfRule>
    <cfRule type="expression" dxfId="77" priority="68">
      <formula>L85="○"</formula>
    </cfRule>
  </conditionalFormatting>
  <conditionalFormatting sqref="M85">
    <cfRule type="expression" dxfId="76" priority="65">
      <formula>M87="○"</formula>
    </cfRule>
    <cfRule type="expression" dxfId="75" priority="66">
      <formula>M86="○"</formula>
    </cfRule>
  </conditionalFormatting>
  <conditionalFormatting sqref="M86">
    <cfRule type="expression" dxfId="74" priority="63">
      <formula>M87="○"</formula>
    </cfRule>
    <cfRule type="expression" dxfId="73" priority="64">
      <formula>M85="○"</formula>
    </cfRule>
  </conditionalFormatting>
  <conditionalFormatting sqref="N85">
    <cfRule type="expression" dxfId="72" priority="61">
      <formula>N87="○"</formula>
    </cfRule>
    <cfRule type="expression" dxfId="71" priority="62">
      <formula>N86="○"</formula>
    </cfRule>
  </conditionalFormatting>
  <conditionalFormatting sqref="N86">
    <cfRule type="expression" dxfId="70" priority="59">
      <formula>N87="○"</formula>
    </cfRule>
    <cfRule type="expression" dxfId="69" priority="60">
      <formula>N85="○"</formula>
    </cfRule>
  </conditionalFormatting>
  <conditionalFormatting sqref="M87">
    <cfRule type="expression" dxfId="68" priority="57">
      <formula>M86="○"</formula>
    </cfRule>
    <cfRule type="expression" dxfId="67" priority="58">
      <formula>M85="○"</formula>
    </cfRule>
  </conditionalFormatting>
  <conditionalFormatting sqref="N87">
    <cfRule type="expression" dxfId="66" priority="55">
      <formula>N86="○"</formula>
    </cfRule>
    <cfRule type="expression" dxfId="65" priority="56">
      <formula>N85="○"</formula>
    </cfRule>
  </conditionalFormatting>
  <conditionalFormatting sqref="O85">
    <cfRule type="expression" dxfId="64" priority="53">
      <formula>O87="○"</formula>
    </cfRule>
    <cfRule type="expression" dxfId="63" priority="54">
      <formula>O86="○"</formula>
    </cfRule>
  </conditionalFormatting>
  <conditionalFormatting sqref="O86">
    <cfRule type="expression" dxfId="62" priority="51">
      <formula>O87="○"</formula>
    </cfRule>
    <cfRule type="expression" dxfId="61" priority="52">
      <formula>O85="○"</formula>
    </cfRule>
  </conditionalFormatting>
  <conditionalFormatting sqref="O87">
    <cfRule type="expression" dxfId="60" priority="49">
      <formula>O86="○"</formula>
    </cfRule>
    <cfRule type="expression" dxfId="59" priority="50">
      <formula>O85="○"</formula>
    </cfRule>
  </conditionalFormatting>
  <conditionalFormatting sqref="P85">
    <cfRule type="expression" dxfId="58" priority="47">
      <formula>P87="○"</formula>
    </cfRule>
    <cfRule type="expression" dxfId="57" priority="48">
      <formula>P86="○"</formula>
    </cfRule>
  </conditionalFormatting>
  <conditionalFormatting sqref="P86">
    <cfRule type="expression" dxfId="56" priority="45">
      <formula>P87="○"</formula>
    </cfRule>
    <cfRule type="expression" dxfId="55" priority="46">
      <formula>P85="○"</formula>
    </cfRule>
  </conditionalFormatting>
  <conditionalFormatting sqref="Q85">
    <cfRule type="expression" dxfId="54" priority="43">
      <formula>Q87="○"</formula>
    </cfRule>
    <cfRule type="expression" dxfId="53" priority="44">
      <formula>Q86="○"</formula>
    </cfRule>
  </conditionalFormatting>
  <conditionalFormatting sqref="Q86">
    <cfRule type="expression" dxfId="52" priority="41">
      <formula>Q87="○"</formula>
    </cfRule>
    <cfRule type="expression" dxfId="51" priority="42">
      <formula>Q85="○"</formula>
    </cfRule>
  </conditionalFormatting>
  <conditionalFormatting sqref="P87">
    <cfRule type="expression" dxfId="50" priority="39">
      <formula>P86="○"</formula>
    </cfRule>
    <cfRule type="expression" dxfId="49" priority="40">
      <formula>P85="○"</formula>
    </cfRule>
  </conditionalFormatting>
  <conditionalFormatting sqref="Q87">
    <cfRule type="expression" dxfId="48" priority="37">
      <formula>Q86="○"</formula>
    </cfRule>
    <cfRule type="expression" dxfId="47" priority="38">
      <formula>Q85="○"</formula>
    </cfRule>
  </conditionalFormatting>
  <conditionalFormatting sqref="C85">
    <cfRule type="expression" dxfId="46" priority="35">
      <formula>C87="○"</formula>
    </cfRule>
    <cfRule type="expression" dxfId="45" priority="36">
      <formula>C86="○"</formula>
    </cfRule>
  </conditionalFormatting>
  <conditionalFormatting sqref="C86">
    <cfRule type="expression" dxfId="44" priority="33">
      <formula>C87="○"</formula>
    </cfRule>
    <cfRule type="expression" dxfId="43" priority="34">
      <formula>C85="○"</formula>
    </cfRule>
  </conditionalFormatting>
  <conditionalFormatting sqref="C87">
    <cfRule type="expression" dxfId="42" priority="31">
      <formula>C86="○"</formula>
    </cfRule>
    <cfRule type="expression" dxfId="41" priority="32">
      <formula>C85="○"</formula>
    </cfRule>
  </conditionalFormatting>
  <conditionalFormatting sqref="D85">
    <cfRule type="expression" dxfId="40" priority="29">
      <formula>D87="○"</formula>
    </cfRule>
    <cfRule type="expression" dxfId="39" priority="30">
      <formula>D86="○"</formula>
    </cfRule>
  </conditionalFormatting>
  <conditionalFormatting sqref="D86">
    <cfRule type="expression" dxfId="38" priority="27">
      <formula>D87="○"</formula>
    </cfRule>
    <cfRule type="expression" dxfId="37" priority="28">
      <formula>D85="○"</formula>
    </cfRule>
  </conditionalFormatting>
  <conditionalFormatting sqref="E85">
    <cfRule type="expression" dxfId="36" priority="25">
      <formula>E87="○"</formula>
    </cfRule>
    <cfRule type="expression" dxfId="35" priority="26">
      <formula>E86="○"</formula>
    </cfRule>
  </conditionalFormatting>
  <conditionalFormatting sqref="E86">
    <cfRule type="expression" dxfId="34" priority="23">
      <formula>E87="○"</formula>
    </cfRule>
    <cfRule type="expression" dxfId="33" priority="24">
      <formula>E85="○"</formula>
    </cfRule>
  </conditionalFormatting>
  <conditionalFormatting sqref="D87">
    <cfRule type="expression" dxfId="32" priority="21">
      <formula>D86="○"</formula>
    </cfRule>
    <cfRule type="expression" dxfId="31" priority="22">
      <formula>D85="○"</formula>
    </cfRule>
  </conditionalFormatting>
  <conditionalFormatting sqref="E87">
    <cfRule type="expression" dxfId="30" priority="19">
      <formula>E86="○"</formula>
    </cfRule>
    <cfRule type="expression" dxfId="29" priority="20">
      <formula>E85="○"</formula>
    </cfRule>
  </conditionalFormatting>
  <conditionalFormatting sqref="F85">
    <cfRule type="expression" dxfId="28" priority="17">
      <formula>F87="○"</formula>
    </cfRule>
    <cfRule type="expression" dxfId="27" priority="18">
      <formula>F86="○"</formula>
    </cfRule>
  </conditionalFormatting>
  <conditionalFormatting sqref="F86">
    <cfRule type="expression" dxfId="26" priority="15">
      <formula>F87="○"</formula>
    </cfRule>
    <cfRule type="expression" dxfId="25" priority="16">
      <formula>F85="○"</formula>
    </cfRule>
  </conditionalFormatting>
  <conditionalFormatting sqref="F87">
    <cfRule type="expression" dxfId="24" priority="13">
      <formula>F86="○"</formula>
    </cfRule>
    <cfRule type="expression" dxfId="23" priority="14">
      <formula>F85="○"</formula>
    </cfRule>
  </conditionalFormatting>
  <conditionalFormatting sqref="G85">
    <cfRule type="expression" dxfId="22" priority="11">
      <formula>G87="○"</formula>
    </cfRule>
    <cfRule type="expression" dxfId="21" priority="12">
      <formula>G86="○"</formula>
    </cfRule>
  </conditionalFormatting>
  <conditionalFormatting sqref="G86">
    <cfRule type="expression" dxfId="20" priority="9">
      <formula>G87="○"</formula>
    </cfRule>
    <cfRule type="expression" dxfId="19" priority="10">
      <formula>G85="○"</formula>
    </cfRule>
  </conditionalFormatting>
  <conditionalFormatting sqref="H85">
    <cfRule type="expression" dxfId="18" priority="7">
      <formula>H87="○"</formula>
    </cfRule>
    <cfRule type="expression" dxfId="17" priority="8">
      <formula>H86="○"</formula>
    </cfRule>
  </conditionalFormatting>
  <conditionalFormatting sqref="H86">
    <cfRule type="expression" dxfId="16" priority="5">
      <formula>H87="○"</formula>
    </cfRule>
    <cfRule type="expression" dxfId="15" priority="6">
      <formula>H85="○"</formula>
    </cfRule>
  </conditionalFormatting>
  <conditionalFormatting sqref="G87">
    <cfRule type="expression" dxfId="14" priority="3">
      <formula>G86="○"</formula>
    </cfRule>
    <cfRule type="expression" dxfId="13" priority="4">
      <formula>G85="○"</formula>
    </cfRule>
  </conditionalFormatting>
  <conditionalFormatting sqref="H87">
    <cfRule type="expression" dxfId="12" priority="1">
      <formula>H86="○"</formula>
    </cfRule>
    <cfRule type="expression" dxfId="11" priority="2">
      <formula>H85="○"</formula>
    </cfRule>
  </conditionalFormatting>
  <dataValidations count="15">
    <dataValidation type="list" imeMode="on" allowBlank="1" showInputMessage="1" showErrorMessage="1" sqref="D42:F42">
      <formula1>$AR$133:$AR$136</formula1>
    </dataValidation>
    <dataValidation imeMode="on" allowBlank="1" showInputMessage="1" showErrorMessage="1" sqref="D35:R36 H42:R42 D43:R45 B70:R70 D37:D38"/>
    <dataValidation imeMode="off" allowBlank="1" showInputMessage="1" showErrorMessage="1" sqref="M37:R38 D39:H39 J39:O39 D34"/>
    <dataValidation type="list" imeMode="off" allowBlank="1" showInputMessage="1" showErrorMessage="1" sqref="F48 N48 F33:G33">
      <formula1>$AT$133:$AT$145</formula1>
    </dataValidation>
    <dataValidation type="list" imeMode="off" allowBlank="1" showInputMessage="1" showErrorMessage="1" sqref="D33:E33">
      <formula1>$AS$134:$AS$141</formula1>
    </dataValidation>
    <dataValidation type="list" allowBlank="1" showErrorMessage="1" error="入力違い" sqref="H34">
      <formula1>$AQ$133:$AQ$134</formula1>
    </dataValidation>
    <dataValidation type="list" allowBlank="1" showInputMessage="1" showErrorMessage="1" sqref="C90:Q94 C79:Q87">
      <formula1>$AL$108:$AL$109</formula1>
    </dataValidation>
    <dataValidation type="list" imeMode="off" allowBlank="1" showInputMessage="1" showErrorMessage="1" sqref="H33:I33 O48 G48">
      <formula1>$AU$133:$AU$164</formula1>
    </dataValidation>
    <dataValidation type="list" imeMode="off" allowBlank="1" showInputMessage="1" showErrorMessage="1" sqref="D48:E48 L48:M48">
      <formula1>$AS$133:$AS$141</formula1>
    </dataValidation>
    <dataValidation type="list" allowBlank="1" showInputMessage="1" showErrorMessage="1" sqref="O53:P53">
      <formula1>$AE$108:$AE$115</formula1>
    </dataValidation>
    <dataValidation type="list" allowBlank="1" showErrorMessage="1" error="入力違い" sqref="M34">
      <formula1>$AQ$139:$AQ$140</formula1>
    </dataValidation>
    <dataValidation type="list" allowBlank="1" showErrorMessage="1" error="入力違い" sqref="D50:D53 H50:H54">
      <formula1>$AL$108:$AL$109</formula1>
    </dataValidation>
    <dataValidation type="list" allowBlank="1" showInputMessage="1" showErrorMessage="1" sqref="P48:R48">
      <formula1>$AW$134:$AW$137</formula1>
    </dataValidation>
    <dataValidation type="list" allowBlank="1" showInputMessage="1" showErrorMessage="1" sqref="H48:J48">
      <formula1>$AV$134:$AV$138</formula1>
    </dataValidation>
    <dataValidation type="list" allowBlank="1" showInputMessage="1" showErrorMessage="1" sqref="P23">
      <formula1>$AB$23:$AB$24</formula1>
    </dataValidation>
  </dataValidations>
  <pageMargins left="0.70866141732283472" right="0.51181102362204722" top="0.59055118110236227" bottom="0.43307086614173229" header="0.31496062992125984" footer="0.31496062992125984"/>
  <pageSetup paperSize="9" fitToHeight="0" orientation="portrait" r:id="rId1"/>
  <headerFooter>
    <oddHeader>&amp;C&amp;A</oddHeader>
  </headerFooter>
  <rowBreaks count="2" manualBreakCount="2">
    <brk id="26" max="16383"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171450</xdr:colOff>
                    <xdr:row>49</xdr:row>
                    <xdr:rowOff>19050</xdr:rowOff>
                  </from>
                  <to>
                    <xdr:col>11</xdr:col>
                    <xdr:colOff>104775</xdr:colOff>
                    <xdr:row>50</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66675</xdr:colOff>
                    <xdr:row>55</xdr:row>
                    <xdr:rowOff>266700</xdr:rowOff>
                  </from>
                  <to>
                    <xdr:col>9</xdr:col>
                    <xdr:colOff>0</xdr:colOff>
                    <xdr:row>57</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161925</xdr:colOff>
                    <xdr:row>58</xdr:row>
                    <xdr:rowOff>0</xdr:rowOff>
                  </from>
                  <to>
                    <xdr:col>4</xdr:col>
                    <xdr:colOff>95250</xdr:colOff>
                    <xdr:row>58</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171450</xdr:colOff>
                    <xdr:row>49</xdr:row>
                    <xdr:rowOff>276225</xdr:rowOff>
                  </from>
                  <to>
                    <xdr:col>11</xdr:col>
                    <xdr:colOff>104775</xdr:colOff>
                    <xdr:row>51</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171450</xdr:colOff>
                    <xdr:row>51</xdr:row>
                    <xdr:rowOff>9525</xdr:rowOff>
                  </from>
                  <to>
                    <xdr:col>11</xdr:col>
                    <xdr:colOff>104775</xdr:colOff>
                    <xdr:row>52</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171450</xdr:colOff>
                    <xdr:row>52</xdr:row>
                    <xdr:rowOff>38100</xdr:rowOff>
                  </from>
                  <to>
                    <xdr:col>11</xdr:col>
                    <xdr:colOff>104775</xdr:colOff>
                    <xdr:row>53</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171450</xdr:colOff>
                    <xdr:row>52</xdr:row>
                    <xdr:rowOff>276225</xdr:rowOff>
                  </from>
                  <to>
                    <xdr:col>11</xdr:col>
                    <xdr:colOff>104775</xdr:colOff>
                    <xdr:row>54</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76200</xdr:colOff>
                    <xdr:row>55</xdr:row>
                    <xdr:rowOff>28575</xdr:rowOff>
                  </from>
                  <to>
                    <xdr:col>9</xdr:col>
                    <xdr:colOff>9525</xdr:colOff>
                    <xdr:row>56</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114300</xdr:colOff>
                    <xdr:row>55</xdr:row>
                    <xdr:rowOff>266700</xdr:rowOff>
                  </from>
                  <to>
                    <xdr:col>13</xdr:col>
                    <xdr:colOff>47625</xdr:colOff>
                    <xdr:row>57</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123825</xdr:colOff>
                    <xdr:row>55</xdr:row>
                    <xdr:rowOff>266700</xdr:rowOff>
                  </from>
                  <to>
                    <xdr:col>15</xdr:col>
                    <xdr:colOff>57150</xdr:colOff>
                    <xdr:row>57</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16</xdr:col>
                    <xdr:colOff>85725</xdr:colOff>
                    <xdr:row>55</xdr:row>
                    <xdr:rowOff>266700</xdr:rowOff>
                  </from>
                  <to>
                    <xdr:col>17</xdr:col>
                    <xdr:colOff>19050</xdr:colOff>
                    <xdr:row>57</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161925</xdr:colOff>
                    <xdr:row>58</xdr:row>
                    <xdr:rowOff>228600</xdr:rowOff>
                  </from>
                  <to>
                    <xdr:col>4</xdr:col>
                    <xdr:colOff>95250</xdr:colOff>
                    <xdr:row>59</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161925</xdr:colOff>
                    <xdr:row>60</xdr:row>
                    <xdr:rowOff>0</xdr:rowOff>
                  </from>
                  <to>
                    <xdr:col>4</xdr:col>
                    <xdr:colOff>95250</xdr:colOff>
                    <xdr:row>60</xdr:row>
                    <xdr:rowOff>247650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161925</xdr:colOff>
                    <xdr:row>62</xdr:row>
                    <xdr:rowOff>9525</xdr:rowOff>
                  </from>
                  <to>
                    <xdr:col>4</xdr:col>
                    <xdr:colOff>95250</xdr:colOff>
                    <xdr:row>63</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161925</xdr:colOff>
                    <xdr:row>63</xdr:row>
                    <xdr:rowOff>0</xdr:rowOff>
                  </from>
                  <to>
                    <xdr:col>4</xdr:col>
                    <xdr:colOff>95250</xdr:colOff>
                    <xdr:row>63</xdr:row>
                    <xdr:rowOff>247650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161925</xdr:colOff>
                    <xdr:row>65</xdr:row>
                    <xdr:rowOff>9525</xdr:rowOff>
                  </from>
                  <to>
                    <xdr:col>4</xdr:col>
                    <xdr:colOff>95250</xdr:colOff>
                    <xdr:row>66</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161925</xdr:colOff>
                    <xdr:row>66</xdr:row>
                    <xdr:rowOff>0</xdr:rowOff>
                  </from>
                  <to>
                    <xdr:col>4</xdr:col>
                    <xdr:colOff>95250</xdr:colOff>
                    <xdr:row>66</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161925</xdr:colOff>
                    <xdr:row>67</xdr:row>
                    <xdr:rowOff>9525</xdr:rowOff>
                  </from>
                  <to>
                    <xdr:col>4</xdr:col>
                    <xdr:colOff>95250</xdr:colOff>
                    <xdr:row>68</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xdr:col>
                    <xdr:colOff>161925</xdr:colOff>
                    <xdr:row>67</xdr:row>
                    <xdr:rowOff>9525</xdr:rowOff>
                  </from>
                  <to>
                    <xdr:col>7</xdr:col>
                    <xdr:colOff>95250</xdr:colOff>
                    <xdr:row>68</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161925</xdr:colOff>
                    <xdr:row>67</xdr:row>
                    <xdr:rowOff>9525</xdr:rowOff>
                  </from>
                  <to>
                    <xdr:col>4</xdr:col>
                    <xdr:colOff>95250</xdr:colOff>
                    <xdr:row>68</xdr:row>
                    <xdr:rowOff>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2</xdr:col>
                    <xdr:colOff>66675</xdr:colOff>
                    <xdr:row>38</xdr:row>
                    <xdr:rowOff>257175</xdr:rowOff>
                  </from>
                  <to>
                    <xdr:col>3</xdr:col>
                    <xdr:colOff>66675</xdr:colOff>
                    <xdr:row>39</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2"/>
  <sheetViews>
    <sheetView zoomScaleNormal="100" zoomScaleSheetLayoutView="106" workbookViewId="0">
      <selection activeCell="D4" sqref="D4:E4"/>
    </sheetView>
  </sheetViews>
  <sheetFormatPr defaultColWidth="9" defaultRowHeight="13.5"/>
  <cols>
    <col min="1" max="1" width="3.625" customWidth="1"/>
    <col min="2" max="2" width="6.25" customWidth="1"/>
    <col min="3" max="17" width="4.875" customWidth="1"/>
    <col min="18" max="19" width="4.625" customWidth="1"/>
    <col min="20" max="20" width="3.625" customWidth="1"/>
    <col min="21" max="26" width="9" hidden="1" customWidth="1"/>
    <col min="27" max="56" width="9" customWidth="1"/>
  </cols>
  <sheetData>
    <row r="1" spans="1:19" ht="24">
      <c r="A1" s="509" t="s">
        <v>551</v>
      </c>
      <c r="B1" s="509"/>
      <c r="C1" s="509"/>
      <c r="D1" s="509"/>
      <c r="E1" s="509"/>
      <c r="F1" s="509"/>
      <c r="G1" s="509"/>
      <c r="H1" s="509"/>
      <c r="I1" s="509"/>
      <c r="J1" s="509"/>
      <c r="K1" s="509"/>
      <c r="L1" s="509"/>
      <c r="M1" s="509"/>
      <c r="N1" s="509"/>
      <c r="O1" s="509"/>
      <c r="P1" s="509"/>
      <c r="Q1" s="509"/>
      <c r="R1" s="509"/>
      <c r="S1" s="509"/>
    </row>
    <row r="2" spans="1:19">
      <c r="B2" s="515" t="s">
        <v>547</v>
      </c>
      <c r="C2" s="515"/>
      <c r="D2" s="515"/>
      <c r="E2" s="515"/>
      <c r="F2" s="515"/>
      <c r="G2" s="515"/>
      <c r="H2" s="515"/>
      <c r="I2" s="515"/>
      <c r="J2" s="515"/>
      <c r="K2" s="515"/>
      <c r="L2" s="515"/>
      <c r="M2" s="515"/>
      <c r="N2" s="515"/>
      <c r="O2" s="14"/>
      <c r="P2" s="15" t="s">
        <v>68</v>
      </c>
    </row>
    <row r="3" spans="1:19">
      <c r="B3" s="515"/>
      <c r="C3" s="515"/>
      <c r="D3" s="515"/>
      <c r="E3" s="515"/>
      <c r="F3" s="515"/>
      <c r="G3" s="515"/>
      <c r="H3" s="515"/>
      <c r="I3" s="515"/>
      <c r="J3" s="515"/>
      <c r="K3" s="515"/>
      <c r="L3" s="515"/>
      <c r="M3" s="515"/>
      <c r="N3" s="515"/>
      <c r="O3" s="16"/>
      <c r="P3" s="17" t="s">
        <v>69</v>
      </c>
    </row>
    <row r="4" spans="1:19" ht="16.5" customHeight="1">
      <c r="A4" s="291" t="s">
        <v>70</v>
      </c>
      <c r="B4" s="292"/>
      <c r="C4" s="292"/>
      <c r="D4" s="423"/>
      <c r="E4" s="423"/>
      <c r="F4" s="424"/>
      <c r="G4" s="424"/>
      <c r="H4" s="425"/>
      <c r="I4" s="425"/>
      <c r="J4" s="18" t="s">
        <v>71</v>
      </c>
    </row>
    <row r="5" spans="1:19" ht="16.5" customHeight="1">
      <c r="A5" s="291" t="s">
        <v>553</v>
      </c>
      <c r="B5" s="292"/>
      <c r="C5" s="292"/>
      <c r="D5" s="506">
        <f>①利用許可申請書!D34</f>
        <v>0</v>
      </c>
      <c r="E5" s="507"/>
      <c r="F5" s="507"/>
      <c r="G5" s="508"/>
    </row>
    <row r="6" spans="1:19" ht="18" customHeight="1">
      <c r="A6" s="292" t="s">
        <v>72</v>
      </c>
      <c r="B6" s="292"/>
      <c r="C6" s="292"/>
      <c r="D6" s="441">
        <f>①利用許可申請書!D35</f>
        <v>0</v>
      </c>
      <c r="E6" s="442"/>
      <c r="F6" s="442"/>
      <c r="G6" s="442"/>
      <c r="H6" s="442"/>
      <c r="I6" s="442"/>
      <c r="J6" s="442"/>
      <c r="K6" s="442"/>
      <c r="L6" s="442"/>
      <c r="M6" s="442"/>
      <c r="N6" s="442"/>
      <c r="O6" s="442"/>
      <c r="P6" s="442"/>
      <c r="Q6" s="442"/>
      <c r="R6" s="443"/>
    </row>
    <row r="7" spans="1:19" ht="18" customHeight="1">
      <c r="A7" s="292" t="s">
        <v>73</v>
      </c>
      <c r="B7" s="292"/>
      <c r="C7" s="292"/>
      <c r="D7" s="441">
        <f>①利用許可申請書!D36</f>
        <v>0</v>
      </c>
      <c r="E7" s="442"/>
      <c r="F7" s="442"/>
      <c r="G7" s="442"/>
      <c r="H7" s="442"/>
      <c r="I7" s="442"/>
      <c r="J7" s="442"/>
      <c r="K7" s="442"/>
      <c r="L7" s="442"/>
      <c r="M7" s="442"/>
      <c r="N7" s="442"/>
      <c r="O7" s="442"/>
      <c r="P7" s="442"/>
      <c r="Q7" s="442"/>
      <c r="R7" s="443"/>
    </row>
    <row r="8" spans="1:19" ht="18" customHeight="1">
      <c r="A8" s="310" t="s">
        <v>521</v>
      </c>
      <c r="B8" s="292"/>
      <c r="C8" s="292"/>
      <c r="D8" s="438">
        <f>①利用許可申請書!D37</f>
        <v>0</v>
      </c>
      <c r="E8" s="439"/>
      <c r="F8" s="439"/>
      <c r="G8" s="439"/>
      <c r="H8" s="439"/>
      <c r="I8" s="440"/>
      <c r="J8" s="314" t="s">
        <v>74</v>
      </c>
      <c r="K8" s="315"/>
      <c r="L8" s="316"/>
      <c r="M8" s="435">
        <f>①利用許可申請書!M37</f>
        <v>0</v>
      </c>
      <c r="N8" s="436"/>
      <c r="O8" s="437"/>
      <c r="P8" s="435">
        <f>①利用許可申請書!P37</f>
        <v>0</v>
      </c>
      <c r="Q8" s="436"/>
      <c r="R8" s="437"/>
    </row>
    <row r="9" spans="1:19" ht="18" customHeight="1">
      <c r="A9" s="310" t="s">
        <v>522</v>
      </c>
      <c r="B9" s="292"/>
      <c r="C9" s="292"/>
      <c r="D9" s="438">
        <f>①利用許可申請書!D38</f>
        <v>0</v>
      </c>
      <c r="E9" s="439"/>
      <c r="F9" s="439"/>
      <c r="G9" s="439"/>
      <c r="H9" s="439"/>
      <c r="I9" s="440"/>
      <c r="J9" s="432" t="s">
        <v>74</v>
      </c>
      <c r="K9" s="433"/>
      <c r="L9" s="434"/>
      <c r="M9" s="435">
        <f>①利用許可申請書!M38</f>
        <v>0</v>
      </c>
      <c r="N9" s="436"/>
      <c r="O9" s="437"/>
      <c r="P9" s="435">
        <f>①利用許可申請書!P38</f>
        <v>0</v>
      </c>
      <c r="Q9" s="436"/>
      <c r="R9" s="437"/>
    </row>
    <row r="10" spans="1:19" ht="21" customHeight="1">
      <c r="A10" s="20" t="s">
        <v>533</v>
      </c>
      <c r="B10" s="20"/>
    </row>
    <row r="11" spans="1:19" ht="13.5" customHeight="1">
      <c r="H11" s="20" t="s">
        <v>77</v>
      </c>
    </row>
    <row r="12" spans="1:19" ht="19.5" customHeight="1">
      <c r="A12" s="292" t="s">
        <v>78</v>
      </c>
      <c r="B12" s="292"/>
      <c r="C12" s="292"/>
      <c r="D12" s="426">
        <f>①利用許可申請書!D42</f>
        <v>0</v>
      </c>
      <c r="E12" s="427"/>
      <c r="F12" s="428"/>
      <c r="G12" s="21"/>
      <c r="H12" s="429">
        <f>①利用許可申請書!H42</f>
        <v>0</v>
      </c>
      <c r="I12" s="430"/>
      <c r="J12" s="430"/>
      <c r="K12" s="430"/>
      <c r="L12" s="430"/>
      <c r="M12" s="430"/>
      <c r="N12" s="430"/>
      <c r="O12" s="430"/>
      <c r="P12" s="430"/>
      <c r="Q12" s="430"/>
      <c r="R12" s="431"/>
    </row>
    <row r="13" spans="1:19" ht="23.25" customHeight="1">
      <c r="A13" s="292" t="s">
        <v>79</v>
      </c>
      <c r="B13" s="292"/>
      <c r="C13" s="292"/>
      <c r="D13" s="447">
        <f>①利用許可申請書!D43</f>
        <v>0</v>
      </c>
      <c r="E13" s="448"/>
      <c r="F13" s="448"/>
      <c r="G13" s="448"/>
      <c r="H13" s="448"/>
      <c r="I13" s="448"/>
      <c r="J13" s="448"/>
      <c r="K13" s="448"/>
      <c r="L13" s="448"/>
      <c r="M13" s="448"/>
      <c r="N13" s="448"/>
      <c r="O13" s="448"/>
      <c r="P13" s="448"/>
      <c r="Q13" s="448"/>
      <c r="R13" s="449"/>
    </row>
    <row r="14" spans="1:19" ht="23.25" customHeight="1">
      <c r="A14" s="292" t="s">
        <v>80</v>
      </c>
      <c r="B14" s="292"/>
      <c r="C14" s="292"/>
      <c r="D14" s="447">
        <f>①利用許可申請書!D44</f>
        <v>0</v>
      </c>
      <c r="E14" s="448"/>
      <c r="F14" s="448"/>
      <c r="G14" s="448"/>
      <c r="H14" s="448"/>
      <c r="I14" s="448"/>
      <c r="J14" s="448"/>
      <c r="K14" s="448"/>
      <c r="L14" s="448"/>
      <c r="M14" s="448"/>
      <c r="N14" s="448"/>
      <c r="O14" s="448"/>
      <c r="P14" s="448"/>
      <c r="Q14" s="448"/>
      <c r="R14" s="449"/>
    </row>
    <row r="15" spans="1:19" ht="19.5" customHeight="1">
      <c r="A15" s="292" t="s">
        <v>81</v>
      </c>
      <c r="B15" s="292"/>
      <c r="C15" s="292"/>
      <c r="D15" s="447">
        <f>①利用許可申請書!D45</f>
        <v>0</v>
      </c>
      <c r="E15" s="448"/>
      <c r="F15" s="448"/>
      <c r="G15" s="448"/>
      <c r="H15" s="448"/>
      <c r="I15" s="448"/>
      <c r="J15" s="448"/>
      <c r="K15" s="448"/>
      <c r="L15" s="448"/>
      <c r="M15" s="448"/>
      <c r="N15" s="448"/>
      <c r="O15" s="448"/>
      <c r="P15" s="448"/>
      <c r="Q15" s="448"/>
      <c r="R15" s="449"/>
    </row>
    <row r="16" spans="1:19" ht="11.25" customHeight="1">
      <c r="A16" s="19"/>
      <c r="B16" s="19"/>
      <c r="C16" s="19"/>
    </row>
    <row r="17" spans="1:20" ht="19.5" customHeight="1">
      <c r="A17" s="292" t="s">
        <v>82</v>
      </c>
      <c r="B17" s="292"/>
      <c r="C17" s="292"/>
      <c r="D17" t="s">
        <v>83</v>
      </c>
      <c r="H17" t="s">
        <v>84</v>
      </c>
      <c r="L17" t="s">
        <v>85</v>
      </c>
      <c r="P17" t="s">
        <v>86</v>
      </c>
    </row>
    <row r="18" spans="1:20" ht="24" customHeight="1">
      <c r="A18" s="292" t="s">
        <v>87</v>
      </c>
      <c r="B18" s="292"/>
      <c r="C18" s="292"/>
      <c r="D18" s="444">
        <f>①利用許可申請書!D48</f>
        <v>0</v>
      </c>
      <c r="E18" s="444"/>
      <c r="F18" s="196">
        <f>①利用許可申請書!F48</f>
        <v>0</v>
      </c>
      <c r="G18" s="219">
        <f>①利用許可申請書!G48</f>
        <v>0</v>
      </c>
      <c r="H18" s="445">
        <f>①利用許可申請書!H48</f>
        <v>0</v>
      </c>
      <c r="I18" s="446"/>
      <c r="J18" s="446"/>
      <c r="L18" s="444">
        <f>①利用許可申請書!L48</f>
        <v>0</v>
      </c>
      <c r="M18" s="444"/>
      <c r="N18" s="196">
        <f>①利用許可申請書!N48</f>
        <v>0</v>
      </c>
      <c r="O18" s="219">
        <f>①利用許可申請書!O48</f>
        <v>0</v>
      </c>
      <c r="P18" s="445">
        <f>①利用許可申請書!P48</f>
        <v>0</v>
      </c>
      <c r="Q18" s="446"/>
      <c r="R18" s="446"/>
    </row>
    <row r="19" spans="1:20" ht="9" customHeight="1"/>
    <row r="20" spans="1:20" ht="22.5" customHeight="1">
      <c r="A20" s="292" t="s">
        <v>90</v>
      </c>
      <c r="B20" s="292"/>
      <c r="C20" s="292"/>
      <c r="D20" s="197">
        <f>①利用許可申請書!D50</f>
        <v>0</v>
      </c>
      <c r="E20" s="344" t="s">
        <v>91</v>
      </c>
      <c r="F20" s="344"/>
      <c r="G20" s="344"/>
      <c r="H20" s="197">
        <f>①利用許可申請書!H50</f>
        <v>0</v>
      </c>
      <c r="I20" s="18" t="s">
        <v>92</v>
      </c>
      <c r="L20" s="511" t="s">
        <v>93</v>
      </c>
      <c r="M20" s="512"/>
      <c r="N20" s="451">
        <f>①利用許可申請書!N50</f>
        <v>0</v>
      </c>
      <c r="O20" s="453"/>
      <c r="P20" s="1" t="s">
        <v>94</v>
      </c>
      <c r="Q20" s="18" t="s">
        <v>95</v>
      </c>
      <c r="R20" s="18"/>
      <c r="S20" s="1"/>
      <c r="T20" s="1"/>
    </row>
    <row r="21" spans="1:20" ht="22.5" customHeight="1">
      <c r="A21" s="292" t="s">
        <v>96</v>
      </c>
      <c r="B21" s="292"/>
      <c r="C21" s="292"/>
      <c r="D21" s="197">
        <f>①利用許可申請書!D51</f>
        <v>0</v>
      </c>
      <c r="E21" s="344" t="s">
        <v>97</v>
      </c>
      <c r="F21" s="344"/>
      <c r="G21" s="344"/>
      <c r="H21" s="197">
        <f>①利用許可申請書!H51</f>
        <v>0</v>
      </c>
      <c r="I21" s="18" t="s">
        <v>98</v>
      </c>
      <c r="L21" s="306" t="s">
        <v>99</v>
      </c>
      <c r="M21" s="510"/>
      <c r="N21" s="451">
        <f>①利用許可申請書!N51</f>
        <v>0</v>
      </c>
      <c r="O21" s="453"/>
      <c r="P21" s="1" t="s">
        <v>100</v>
      </c>
      <c r="Q21" s="18" t="s">
        <v>95</v>
      </c>
      <c r="R21" s="18"/>
      <c r="S21" s="1"/>
      <c r="T21" s="1"/>
    </row>
    <row r="22" spans="1:20" ht="22.5" customHeight="1">
      <c r="A22" s="292" t="s">
        <v>101</v>
      </c>
      <c r="B22" s="292"/>
      <c r="C22" s="292"/>
      <c r="D22" s="197">
        <f>①利用許可申請書!D52</f>
        <v>0</v>
      </c>
      <c r="E22" s="344" t="s">
        <v>102</v>
      </c>
      <c r="F22" s="344"/>
      <c r="G22" s="344"/>
      <c r="H22" s="197">
        <f>①利用許可申請書!H52</f>
        <v>0</v>
      </c>
      <c r="I22" s="18" t="s">
        <v>103</v>
      </c>
      <c r="L22" s="306" t="s">
        <v>104</v>
      </c>
      <c r="M22" s="510"/>
      <c r="N22" s="451">
        <f>①利用許可申請書!N52</f>
        <v>0</v>
      </c>
      <c r="O22" s="452"/>
      <c r="P22" s="1" t="s">
        <v>100</v>
      </c>
      <c r="Q22" s="18" t="s">
        <v>95</v>
      </c>
      <c r="R22" s="18"/>
      <c r="S22" s="1"/>
      <c r="T22" s="1"/>
    </row>
    <row r="23" spans="1:20" ht="22.5" customHeight="1">
      <c r="D23" s="197">
        <f>①利用許可申請書!D53</f>
        <v>0</v>
      </c>
      <c r="E23" s="344" t="s">
        <v>105</v>
      </c>
      <c r="F23" s="344"/>
      <c r="G23" s="344"/>
      <c r="H23" s="197">
        <f>①利用許可申請書!H53</f>
        <v>0</v>
      </c>
      <c r="I23" s="18" t="s">
        <v>106</v>
      </c>
      <c r="L23" s="18" t="s">
        <v>107</v>
      </c>
      <c r="M23" s="18"/>
      <c r="N23" s="1"/>
      <c r="O23" s="513">
        <f>①利用許可申請書!O53</f>
        <v>0</v>
      </c>
      <c r="P23" s="514"/>
      <c r="Q23" s="1" t="s">
        <v>534</v>
      </c>
      <c r="R23" s="1"/>
      <c r="S23" s="1"/>
      <c r="T23" s="1"/>
    </row>
    <row r="24" spans="1:20" ht="22.5" customHeight="1">
      <c r="H24" s="197">
        <f>①利用許可申請書!H54</f>
        <v>0</v>
      </c>
      <c r="I24" s="18" t="s">
        <v>108</v>
      </c>
      <c r="L24" s="18" t="s">
        <v>543</v>
      </c>
      <c r="M24" s="18"/>
      <c r="N24" s="198">
        <f>①利用許可申請書!N54</f>
        <v>0</v>
      </c>
      <c r="O24" s="199" t="s">
        <v>24</v>
      </c>
      <c r="P24" s="200">
        <f>①利用許可申請書!P54</f>
        <v>0</v>
      </c>
      <c r="Q24" s="26" t="s">
        <v>109</v>
      </c>
      <c r="R24" s="26"/>
      <c r="S24" s="1"/>
    </row>
    <row r="25" spans="1:20" ht="6.75" customHeight="1"/>
    <row r="26" spans="1:20" ht="21.75" customHeight="1">
      <c r="A26" s="292" t="s">
        <v>110</v>
      </c>
      <c r="B26" s="292"/>
      <c r="C26" s="292"/>
      <c r="D26" s="451">
        <f>①利用許可申請書!D56</f>
        <v>0</v>
      </c>
      <c r="E26" s="453"/>
      <c r="F26" t="s">
        <v>111</v>
      </c>
      <c r="G26" s="454" t="s">
        <v>114</v>
      </c>
      <c r="H26" s="455"/>
      <c r="I26" s="455"/>
      <c r="J26" s="451">
        <f>①利用許可申請書!D57</f>
        <v>0</v>
      </c>
      <c r="K26" s="453"/>
      <c r="L26" t="s">
        <v>100</v>
      </c>
      <c r="M26" s="28"/>
      <c r="N26" s="28"/>
      <c r="O26" s="1"/>
      <c r="P26" s="1"/>
      <c r="Q26" s="28"/>
      <c r="R26" s="1"/>
      <c r="S26" s="1"/>
      <c r="T26" s="18"/>
    </row>
    <row r="27" spans="1:20" ht="9" customHeight="1"/>
    <row r="28" spans="1:20" ht="15.75" customHeight="1">
      <c r="A28" s="456" t="s">
        <v>490</v>
      </c>
      <c r="B28" s="456"/>
      <c r="C28" s="456"/>
    </row>
    <row r="29" spans="1:20" ht="18" customHeight="1">
      <c r="B29" s="292" t="s">
        <v>460</v>
      </c>
      <c r="C29" s="483"/>
      <c r="D29" s="459"/>
      <c r="E29" s="460"/>
      <c r="F29" s="459"/>
      <c r="G29" s="460"/>
      <c r="H29" s="459"/>
      <c r="I29" s="460"/>
      <c r="J29" s="459"/>
      <c r="K29" s="460"/>
      <c r="L29" s="459"/>
      <c r="M29" s="460"/>
      <c r="N29" s="459"/>
      <c r="O29" s="460"/>
      <c r="P29" s="459"/>
      <c r="Q29" s="460"/>
    </row>
    <row r="30" spans="1:20" ht="21.6" customHeight="1">
      <c r="B30" s="457" t="s">
        <v>465</v>
      </c>
      <c r="C30" s="457"/>
      <c r="D30" s="255"/>
      <c r="E30" s="255"/>
      <c r="F30" s="255"/>
      <c r="G30" s="255"/>
      <c r="H30" s="255"/>
      <c r="I30" s="255"/>
      <c r="J30" s="255"/>
      <c r="K30" s="255"/>
      <c r="L30" s="255"/>
      <c r="M30" s="255"/>
      <c r="N30" s="255"/>
      <c r="O30" s="255"/>
      <c r="P30" s="255"/>
      <c r="Q30" s="255"/>
    </row>
    <row r="31" spans="1:20" ht="21.6" customHeight="1">
      <c r="B31" s="457" t="s">
        <v>467</v>
      </c>
      <c r="C31" s="457"/>
      <c r="D31" s="255"/>
      <c r="E31" s="255"/>
      <c r="F31" s="255"/>
      <c r="G31" s="255"/>
      <c r="H31" s="255"/>
      <c r="I31" s="255"/>
      <c r="J31" s="255"/>
      <c r="K31" s="255"/>
      <c r="L31" s="255"/>
      <c r="M31" s="255"/>
      <c r="N31" s="255"/>
      <c r="O31" s="255"/>
      <c r="P31" s="255"/>
      <c r="Q31" s="255"/>
    </row>
    <row r="32" spans="1:20" ht="18" customHeight="1">
      <c r="B32" s="458" t="s">
        <v>466</v>
      </c>
      <c r="C32" s="458"/>
      <c r="D32" s="484"/>
      <c r="E32" s="484"/>
      <c r="F32" s="484"/>
      <c r="G32" s="484"/>
      <c r="H32" s="484"/>
      <c r="I32" s="484"/>
      <c r="J32" s="484"/>
      <c r="K32" s="484"/>
      <c r="L32" s="484"/>
      <c r="M32" s="484"/>
      <c r="N32" s="484"/>
      <c r="O32" s="484"/>
      <c r="P32" s="484"/>
      <c r="Q32" s="484"/>
    </row>
    <row r="33" spans="1:18" ht="9" customHeight="1">
      <c r="B33" s="201"/>
      <c r="C33" s="201"/>
    </row>
    <row r="34" spans="1:18" ht="18" customHeight="1">
      <c r="A34" s="456" t="s">
        <v>491</v>
      </c>
      <c r="B34" s="456"/>
      <c r="C34" s="488"/>
      <c r="D34" s="208"/>
      <c r="F34" s="202" t="s">
        <v>461</v>
      </c>
      <c r="G34" s="467"/>
      <c r="H34" s="468"/>
      <c r="I34" t="s">
        <v>462</v>
      </c>
    </row>
    <row r="35" spans="1:18" ht="18" customHeight="1">
      <c r="F35" s="202" t="s">
        <v>463</v>
      </c>
      <c r="G35" s="467"/>
      <c r="H35" s="468"/>
      <c r="I35" t="s">
        <v>462</v>
      </c>
      <c r="J35" s="254"/>
      <c r="K35" s="202" t="s">
        <v>464</v>
      </c>
      <c r="L35" s="467"/>
      <c r="M35" s="468"/>
      <c r="N35" t="s">
        <v>462</v>
      </c>
    </row>
    <row r="36" spans="1:18" ht="18" customHeight="1">
      <c r="F36" s="202" t="s">
        <v>118</v>
      </c>
      <c r="G36" s="520"/>
      <c r="H36" s="521"/>
      <c r="I36" s="521"/>
      <c r="J36" s="521"/>
      <c r="K36" s="521"/>
      <c r="L36" s="521"/>
      <c r="M36" s="521"/>
      <c r="N36" s="521"/>
      <c r="O36" s="521"/>
      <c r="P36" s="521"/>
      <c r="Q36" s="521"/>
      <c r="R36" s="522"/>
    </row>
    <row r="37" spans="1:18" ht="9.75" customHeight="1"/>
    <row r="38" spans="1:18" ht="15.75" customHeight="1">
      <c r="A38" s="450" t="s">
        <v>203</v>
      </c>
      <c r="B38" s="450"/>
      <c r="C38" s="450"/>
      <c r="D38" s="450"/>
    </row>
    <row r="39" spans="1:18" s="130" customFormat="1" ht="19.5" customHeight="1">
      <c r="B39"/>
      <c r="C39"/>
      <c r="D39" s="357" t="s">
        <v>468</v>
      </c>
      <c r="E39" s="357"/>
      <c r="F39" s="474" t="s">
        <v>469</v>
      </c>
      <c r="G39" s="474"/>
      <c r="H39" s="474" t="s">
        <v>470</v>
      </c>
      <c r="I39" s="474"/>
      <c r="J39" s="474"/>
      <c r="K39" s="474"/>
      <c r="L39" s="474"/>
      <c r="M39" s="474"/>
      <c r="N39" s="474" t="s">
        <v>473</v>
      </c>
      <c r="O39" s="474"/>
      <c r="P39" s="474"/>
      <c r="Q39" s="474"/>
      <c r="R39" s="474"/>
    </row>
    <row r="40" spans="1:18" s="130" customFormat="1" ht="33.75" customHeight="1">
      <c r="B40"/>
      <c r="C40"/>
      <c r="D40" s="486" t="s">
        <v>471</v>
      </c>
      <c r="E40" s="486"/>
      <c r="F40" s="480"/>
      <c r="G40" s="480"/>
      <c r="H40" s="492" t="s">
        <v>667</v>
      </c>
      <c r="I40" s="493"/>
      <c r="J40" s="493"/>
      <c r="K40" s="493"/>
      <c r="L40" s="493"/>
      <c r="M40" s="493"/>
      <c r="N40" s="462" t="s">
        <v>474</v>
      </c>
      <c r="O40" s="462"/>
      <c r="P40" s="462"/>
      <c r="Q40" s="462"/>
      <c r="R40" s="462"/>
    </row>
    <row r="41" spans="1:18" s="130" customFormat="1" ht="25.5" customHeight="1">
      <c r="B41"/>
      <c r="C41"/>
      <c r="D41" s="486" t="s">
        <v>475</v>
      </c>
      <c r="E41" s="486"/>
      <c r="F41" s="480"/>
      <c r="G41" s="480"/>
      <c r="H41" s="492" t="s">
        <v>668</v>
      </c>
      <c r="I41" s="494"/>
      <c r="J41" s="494"/>
      <c r="K41" s="494"/>
      <c r="L41" s="494"/>
      <c r="M41" s="494"/>
      <c r="N41" s="461" t="s">
        <v>476</v>
      </c>
      <c r="O41" s="462"/>
      <c r="P41" s="462"/>
      <c r="Q41" s="462"/>
      <c r="R41" s="462"/>
    </row>
    <row r="42" spans="1:18" s="130" customFormat="1" ht="15" customHeight="1">
      <c r="B42"/>
      <c r="C42"/>
      <c r="D42" s="489" t="s">
        <v>477</v>
      </c>
      <c r="E42" s="316"/>
      <c r="F42" s="480"/>
      <c r="G42" s="480"/>
      <c r="H42" s="462" t="s">
        <v>478</v>
      </c>
      <c r="I42" s="462"/>
      <c r="J42" s="462"/>
      <c r="K42" s="462"/>
      <c r="L42" s="462"/>
      <c r="M42" s="462"/>
      <c r="N42" s="461" t="s">
        <v>479</v>
      </c>
      <c r="O42" s="462"/>
      <c r="P42" s="462"/>
      <c r="Q42" s="462"/>
      <c r="R42" s="462"/>
    </row>
    <row r="43" spans="1:18" s="130" customFormat="1" ht="15" customHeight="1">
      <c r="B43"/>
      <c r="C43"/>
      <c r="D43" s="490"/>
      <c r="E43" s="491"/>
      <c r="F43" s="480"/>
      <c r="G43" s="480"/>
      <c r="H43" s="462" t="s">
        <v>472</v>
      </c>
      <c r="I43" s="462"/>
      <c r="J43" s="462"/>
      <c r="K43" s="462"/>
      <c r="L43" s="462"/>
      <c r="M43" s="462"/>
      <c r="N43" s="461" t="s">
        <v>480</v>
      </c>
      <c r="O43" s="462"/>
      <c r="P43" s="462"/>
      <c r="Q43" s="462"/>
      <c r="R43" s="462"/>
    </row>
    <row r="44" spans="1:18" s="130" customFormat="1" ht="18.75" customHeight="1">
      <c r="B44"/>
      <c r="C44"/>
      <c r="D44" s="486" t="s">
        <v>444</v>
      </c>
      <c r="E44" s="486"/>
      <c r="F44" s="480"/>
      <c r="G44" s="480"/>
      <c r="H44" s="481" t="s">
        <v>481</v>
      </c>
      <c r="I44" s="482"/>
      <c r="J44" s="482"/>
      <c r="K44" s="482"/>
      <c r="L44" s="482"/>
      <c r="M44" s="482"/>
      <c r="N44" s="461" t="s">
        <v>482</v>
      </c>
      <c r="O44" s="462"/>
      <c r="P44" s="462"/>
      <c r="Q44" s="462"/>
      <c r="R44" s="462"/>
    </row>
    <row r="45" spans="1:18" s="130" customFormat="1" ht="18.75" customHeight="1">
      <c r="B45"/>
      <c r="C45"/>
      <c r="D45" s="467"/>
      <c r="E45" s="468"/>
      <c r="F45" s="469"/>
      <c r="G45" s="470"/>
      <c r="H45" s="471"/>
      <c r="I45" s="472"/>
      <c r="J45" s="472"/>
      <c r="K45" s="472"/>
      <c r="L45" s="472"/>
      <c r="M45" s="473"/>
      <c r="N45" s="471"/>
      <c r="O45" s="472"/>
      <c r="P45" s="472"/>
      <c r="Q45" s="472"/>
      <c r="R45" s="473"/>
    </row>
    <row r="46" spans="1:18" s="130" customFormat="1" ht="20.25" customHeight="1">
      <c r="A46" s="487" t="s">
        <v>21</v>
      </c>
      <c r="B46" s="487"/>
      <c r="C46" s="487"/>
      <c r="D46" s="203" t="s">
        <v>202</v>
      </c>
      <c r="F46" s="145"/>
    </row>
    <row r="47" spans="1:18" s="130" customFormat="1" ht="20.25" customHeight="1">
      <c r="A47" s="132"/>
      <c r="B47" s="132"/>
      <c r="C47" s="132"/>
      <c r="D47" s="462" t="s">
        <v>487</v>
      </c>
      <c r="E47" s="462"/>
      <c r="F47" s="462"/>
      <c r="G47" s="462"/>
      <c r="H47" s="485" t="s">
        <v>483</v>
      </c>
      <c r="I47" s="485"/>
      <c r="J47" s="482" t="s">
        <v>486</v>
      </c>
      <c r="K47" s="482"/>
      <c r="L47" s="482"/>
      <c r="M47" s="482"/>
      <c r="N47" s="482"/>
      <c r="O47" s="482"/>
      <c r="P47" s="462" t="s">
        <v>485</v>
      </c>
      <c r="Q47" s="462"/>
      <c r="R47" s="462"/>
    </row>
    <row r="48" spans="1:18" s="130" customFormat="1" ht="20.25" customHeight="1">
      <c r="A48" s="132"/>
      <c r="B48" s="132"/>
      <c r="C48" s="132"/>
      <c r="D48" s="474" t="s">
        <v>484</v>
      </c>
      <c r="E48" s="474"/>
      <c r="F48" s="474"/>
      <c r="G48" s="475"/>
      <c r="H48" s="476"/>
      <c r="I48" s="477"/>
      <c r="J48" s="478" t="s">
        <v>523</v>
      </c>
      <c r="K48" s="479"/>
      <c r="L48" s="479"/>
      <c r="M48" s="479"/>
      <c r="N48" s="479"/>
      <c r="O48" s="479"/>
      <c r="P48" s="466"/>
      <c r="Q48" s="466"/>
      <c r="R48" s="466"/>
    </row>
    <row r="49" spans="1:18" s="130" customFormat="1" ht="20.25" customHeight="1">
      <c r="A49" s="132"/>
      <c r="B49" s="132"/>
      <c r="C49" s="132"/>
      <c r="D49" s="474" t="s">
        <v>488</v>
      </c>
      <c r="E49" s="474"/>
      <c r="F49" s="474"/>
      <c r="G49" s="475"/>
      <c r="H49" s="476"/>
      <c r="I49" s="477"/>
      <c r="J49" s="478" t="s">
        <v>524</v>
      </c>
      <c r="K49" s="479"/>
      <c r="L49" s="479"/>
      <c r="M49" s="479"/>
      <c r="N49" s="479"/>
      <c r="O49" s="479"/>
      <c r="P49" s="466"/>
      <c r="Q49" s="466"/>
      <c r="R49" s="466"/>
    </row>
    <row r="50" spans="1:18" s="130" customFormat="1" ht="20.25" customHeight="1">
      <c r="A50" s="132"/>
      <c r="B50" s="132"/>
      <c r="C50" s="132"/>
      <c r="D50" s="474" t="s">
        <v>489</v>
      </c>
      <c r="E50" s="474"/>
      <c r="F50" s="474"/>
      <c r="G50" s="475"/>
      <c r="H50" s="476"/>
      <c r="I50" s="477"/>
      <c r="J50" s="478" t="s">
        <v>525</v>
      </c>
      <c r="K50" s="479"/>
      <c r="L50" s="479"/>
      <c r="M50" s="479"/>
      <c r="N50" s="479"/>
      <c r="O50" s="479"/>
      <c r="P50" s="466"/>
      <c r="Q50" s="466"/>
      <c r="R50" s="466"/>
    </row>
    <row r="51" spans="1:18" s="130" customFormat="1" ht="20.25" customHeight="1">
      <c r="A51" s="450" t="s">
        <v>39</v>
      </c>
      <c r="B51" s="450"/>
      <c r="C51" s="450"/>
    </row>
    <row r="52" spans="1:18" s="130" customFormat="1" ht="20.25" customHeight="1">
      <c r="A52" s="146"/>
      <c r="D52" s="463" t="s">
        <v>492</v>
      </c>
      <c r="E52" s="464"/>
      <c r="F52" s="465"/>
      <c r="G52" s="463" t="s">
        <v>493</v>
      </c>
      <c r="H52" s="464"/>
      <c r="I52" s="464"/>
      <c r="J52" s="464"/>
      <c r="K52" s="464"/>
      <c r="L52" s="465"/>
      <c r="M52" s="463" t="s">
        <v>494</v>
      </c>
      <c r="N52" s="464"/>
      <c r="O52" s="465"/>
      <c r="P52" s="463" t="s">
        <v>495</v>
      </c>
      <c r="Q52" s="464"/>
      <c r="R52" s="465"/>
    </row>
    <row r="53" spans="1:18" s="130" customFormat="1" ht="20.25" customHeight="1">
      <c r="A53" s="146"/>
      <c r="D53" s="497" t="s">
        <v>496</v>
      </c>
      <c r="E53" s="498"/>
      <c r="F53" s="499"/>
      <c r="G53" s="469"/>
      <c r="H53" s="500"/>
      <c r="I53" s="500"/>
      <c r="J53" s="500"/>
      <c r="K53" s="500"/>
      <c r="L53" s="470"/>
      <c r="M53" s="469"/>
      <c r="N53" s="500"/>
      <c r="O53" s="470"/>
      <c r="P53" s="469"/>
      <c r="Q53" s="500"/>
      <c r="R53" s="470"/>
    </row>
    <row r="54" spans="1:18" s="130" customFormat="1" ht="20.25" customHeight="1">
      <c r="A54" s="146"/>
      <c r="D54" s="497" t="s">
        <v>497</v>
      </c>
      <c r="E54" s="498"/>
      <c r="F54" s="499"/>
      <c r="G54" s="469"/>
      <c r="H54" s="500"/>
      <c r="I54" s="500"/>
      <c r="J54" s="500"/>
      <c r="K54" s="500"/>
      <c r="L54" s="470"/>
      <c r="M54" s="469"/>
      <c r="N54" s="500"/>
      <c r="O54" s="470"/>
      <c r="P54" s="469"/>
      <c r="Q54" s="500"/>
      <c r="R54" s="470"/>
    </row>
    <row r="55" spans="1:18" s="130" customFormat="1" ht="20.25" customHeight="1">
      <c r="A55" s="146"/>
      <c r="D55" s="497" t="s">
        <v>498</v>
      </c>
      <c r="E55" s="498"/>
      <c r="F55" s="499"/>
      <c r="G55" s="469"/>
      <c r="H55" s="500"/>
      <c r="I55" s="500"/>
      <c r="J55" s="500"/>
      <c r="K55" s="500"/>
      <c r="L55" s="470"/>
      <c r="M55" s="469"/>
      <c r="N55" s="500"/>
      <c r="O55" s="470"/>
      <c r="P55" s="469"/>
      <c r="Q55" s="500"/>
      <c r="R55" s="470"/>
    </row>
    <row r="56" spans="1:18" s="130" customFormat="1" ht="20.25" customHeight="1">
      <c r="A56" s="146"/>
      <c r="D56" s="471"/>
      <c r="E56" s="500"/>
      <c r="F56" s="470"/>
      <c r="G56" s="469"/>
      <c r="H56" s="500"/>
      <c r="I56" s="500"/>
      <c r="J56" s="500"/>
      <c r="K56" s="500"/>
      <c r="L56" s="470"/>
      <c r="M56" s="469"/>
      <c r="N56" s="500"/>
      <c r="O56" s="470"/>
      <c r="P56" s="469"/>
      <c r="Q56" s="500"/>
      <c r="R56" s="470"/>
    </row>
    <row r="57" spans="1:18" s="130" customFormat="1" ht="20.25" customHeight="1">
      <c r="A57" s="146"/>
      <c r="D57" s="471"/>
      <c r="E57" s="500"/>
      <c r="F57" s="470"/>
      <c r="G57" s="469"/>
      <c r="H57" s="500"/>
      <c r="I57" s="500"/>
      <c r="J57" s="500"/>
      <c r="K57" s="500"/>
      <c r="L57" s="470"/>
      <c r="M57" s="469"/>
      <c r="N57" s="500"/>
      <c r="O57" s="470"/>
      <c r="P57" s="469"/>
      <c r="Q57" s="500"/>
      <c r="R57" s="470"/>
    </row>
    <row r="58" spans="1:18" s="130" customFormat="1" ht="20.25" customHeight="1">
      <c r="A58" s="450" t="s">
        <v>545</v>
      </c>
      <c r="B58" s="450"/>
      <c r="C58" s="450"/>
      <c r="D58" s="204" t="s">
        <v>516</v>
      </c>
      <c r="E58" s="204"/>
    </row>
    <row r="59" spans="1:18" s="130" customFormat="1" ht="20.25" customHeight="1">
      <c r="A59" s="146"/>
      <c r="B59" s="1"/>
      <c r="C59" s="1"/>
      <c r="D59" s="516" t="s">
        <v>499</v>
      </c>
      <c r="E59" s="517"/>
      <c r="F59" s="518"/>
      <c r="G59" s="519" t="s">
        <v>517</v>
      </c>
      <c r="H59" s="464"/>
      <c r="I59" s="465"/>
      <c r="J59" s="501" t="s">
        <v>526</v>
      </c>
      <c r="K59" s="501"/>
      <c r="L59" s="501"/>
      <c r="M59" s="501"/>
      <c r="N59" s="501"/>
      <c r="O59" s="501"/>
      <c r="P59" s="501"/>
      <c r="Q59" s="501"/>
      <c r="R59" s="501"/>
    </row>
    <row r="60" spans="1:18" s="130" customFormat="1" ht="20.25" customHeight="1">
      <c r="A60" s="146"/>
      <c r="B60" s="1"/>
      <c r="C60" s="1"/>
      <c r="D60" s="502" t="s">
        <v>500</v>
      </c>
      <c r="E60" s="503"/>
      <c r="F60" s="504"/>
      <c r="G60" s="469"/>
      <c r="H60" s="500"/>
      <c r="I60" s="470"/>
      <c r="J60" s="505"/>
      <c r="K60" s="505"/>
      <c r="L60" s="505"/>
      <c r="M60" s="505"/>
      <c r="N60" s="505"/>
      <c r="O60" s="505"/>
      <c r="P60" s="505"/>
      <c r="Q60" s="505"/>
      <c r="R60" s="505"/>
    </row>
    <row r="61" spans="1:18" s="130" customFormat="1" ht="20.25" customHeight="1">
      <c r="A61" s="146"/>
      <c r="B61" s="1"/>
      <c r="C61" s="1"/>
      <c r="D61" s="502" t="s">
        <v>501</v>
      </c>
      <c r="E61" s="503"/>
      <c r="F61" s="504"/>
      <c r="G61" s="469"/>
      <c r="H61" s="500"/>
      <c r="I61" s="470"/>
      <c r="J61" s="505"/>
      <c r="K61" s="505"/>
      <c r="L61" s="505"/>
      <c r="M61" s="505"/>
      <c r="N61" s="505"/>
      <c r="O61" s="505"/>
      <c r="P61" s="505"/>
      <c r="Q61" s="505"/>
      <c r="R61" s="505"/>
    </row>
    <row r="62" spans="1:18" s="130" customFormat="1" ht="20.25" customHeight="1">
      <c r="A62" s="146"/>
      <c r="B62" s="1"/>
      <c r="C62" s="1"/>
      <c r="D62" s="502" t="s">
        <v>502</v>
      </c>
      <c r="E62" s="503"/>
      <c r="F62" s="504"/>
      <c r="G62" s="469"/>
      <c r="H62" s="500"/>
      <c r="I62" s="470"/>
      <c r="J62" s="505"/>
      <c r="K62" s="505"/>
      <c r="L62" s="505"/>
      <c r="M62" s="505"/>
      <c r="N62" s="505"/>
      <c r="O62" s="505"/>
      <c r="P62" s="505"/>
      <c r="Q62" s="505"/>
      <c r="R62" s="505"/>
    </row>
    <row r="63" spans="1:18" s="130" customFormat="1" ht="20.25" customHeight="1">
      <c r="A63" s="146"/>
      <c r="B63" s="1"/>
      <c r="C63" s="1"/>
      <c r="D63" s="502"/>
      <c r="E63" s="503"/>
      <c r="F63" s="504"/>
      <c r="G63" s="469"/>
      <c r="H63" s="500"/>
      <c r="I63" s="470"/>
      <c r="J63" s="505"/>
      <c r="K63" s="505"/>
      <c r="L63" s="505"/>
      <c r="M63" s="505"/>
      <c r="N63" s="505"/>
      <c r="O63" s="505"/>
      <c r="P63" s="505"/>
      <c r="Q63" s="505"/>
      <c r="R63" s="505"/>
    </row>
    <row r="64" spans="1:18" s="130" customFormat="1" ht="20.25" customHeight="1">
      <c r="A64" s="496" t="s">
        <v>503</v>
      </c>
      <c r="B64" s="496"/>
      <c r="C64" s="496"/>
      <c r="D64" s="1"/>
      <c r="E64" s="204" t="s">
        <v>506</v>
      </c>
      <c r="F64" s="132"/>
      <c r="G64" s="132"/>
      <c r="H64" s="132"/>
      <c r="I64" s="132"/>
      <c r="J64" s="132"/>
      <c r="K64" s="132"/>
      <c r="L64" s="132"/>
      <c r="M64" s="132"/>
      <c r="N64" s="132"/>
      <c r="O64" s="132"/>
      <c r="P64" s="132"/>
      <c r="Q64" s="132"/>
      <c r="R64" s="132"/>
    </row>
    <row r="65" spans="1:18" s="130" customFormat="1" ht="20.25" customHeight="1">
      <c r="A65" s="146"/>
      <c r="B65" s="1"/>
      <c r="C65" s="1"/>
      <c r="D65" s="501" t="s">
        <v>504</v>
      </c>
      <c r="E65" s="501"/>
      <c r="F65" s="501"/>
      <c r="G65" s="462" t="s">
        <v>505</v>
      </c>
      <c r="H65" s="462"/>
      <c r="I65" s="462"/>
      <c r="J65" s="132"/>
      <c r="K65" s="132"/>
      <c r="L65" s="132"/>
      <c r="M65" s="132"/>
      <c r="N65" s="132"/>
      <c r="O65" s="132"/>
      <c r="P65" s="132"/>
      <c r="Q65" s="132"/>
      <c r="R65" s="132"/>
    </row>
    <row r="66" spans="1:18" s="130" customFormat="1" ht="20.25" customHeight="1">
      <c r="A66" s="146"/>
      <c r="B66" s="1"/>
      <c r="C66" s="1"/>
      <c r="D66" s="501" t="s">
        <v>507</v>
      </c>
      <c r="E66" s="501"/>
      <c r="F66" s="501"/>
      <c r="G66" s="480"/>
      <c r="H66" s="480"/>
      <c r="I66" s="480"/>
      <c r="J66" s="132"/>
      <c r="K66" s="132"/>
      <c r="L66" s="132"/>
      <c r="M66" s="132"/>
      <c r="N66" s="132"/>
      <c r="O66" s="132"/>
      <c r="P66" s="132"/>
      <c r="Q66" s="132"/>
      <c r="R66" s="132"/>
    </row>
    <row r="67" spans="1:18" s="130" customFormat="1" ht="20.25" customHeight="1">
      <c r="A67" s="146"/>
      <c r="B67" s="1"/>
      <c r="C67" s="1"/>
      <c r="D67" s="501" t="s">
        <v>508</v>
      </c>
      <c r="E67" s="501"/>
      <c r="F67" s="501"/>
      <c r="G67" s="480"/>
      <c r="H67" s="480"/>
      <c r="I67" s="480"/>
      <c r="J67" s="253" t="s">
        <v>651</v>
      </c>
      <c r="K67" s="132"/>
      <c r="L67" s="132"/>
      <c r="M67" s="132"/>
      <c r="N67" s="132"/>
      <c r="O67" s="132"/>
      <c r="P67" s="132"/>
      <c r="Q67" s="132"/>
      <c r="R67" s="132"/>
    </row>
    <row r="68" spans="1:18" s="130" customFormat="1" ht="20.25" customHeight="1">
      <c r="C68" s="205"/>
      <c r="D68" s="206" t="s">
        <v>509</v>
      </c>
    </row>
    <row r="69" spans="1:18" s="130" customFormat="1" ht="20.25" customHeight="1">
      <c r="A69" s="450" t="s">
        <v>510</v>
      </c>
      <c r="B69" s="450"/>
      <c r="C69" s="450"/>
    </row>
    <row r="70" spans="1:18" s="130" customFormat="1" ht="20.25" customHeight="1">
      <c r="A70" s="146"/>
      <c r="D70" s="462" t="s">
        <v>511</v>
      </c>
      <c r="E70" s="462"/>
      <c r="F70" s="462"/>
      <c r="G70" s="485" t="s">
        <v>512</v>
      </c>
      <c r="H70" s="485"/>
      <c r="I70" s="485"/>
    </row>
    <row r="71" spans="1:18" s="130" customFormat="1" ht="20.25" customHeight="1">
      <c r="A71" s="146"/>
      <c r="D71" s="462" t="s">
        <v>513</v>
      </c>
      <c r="E71" s="462"/>
      <c r="F71" s="463"/>
      <c r="G71" s="476"/>
      <c r="H71" s="523"/>
      <c r="I71" s="477"/>
      <c r="J71" s="132" t="s">
        <v>515</v>
      </c>
    </row>
    <row r="72" spans="1:18" s="130" customFormat="1" ht="20.25" customHeight="1">
      <c r="A72" s="146"/>
      <c r="D72" s="462" t="s">
        <v>514</v>
      </c>
      <c r="E72" s="462"/>
      <c r="F72" s="463"/>
      <c r="G72" s="476"/>
      <c r="H72" s="523"/>
      <c r="I72" s="477"/>
      <c r="J72" s="253" t="s">
        <v>652</v>
      </c>
    </row>
    <row r="73" spans="1:18" s="130" customFormat="1" ht="20.25" customHeight="1">
      <c r="A73" s="146" t="s">
        <v>518</v>
      </c>
      <c r="F73" s="205"/>
      <c r="H73" s="205" t="s">
        <v>532</v>
      </c>
      <c r="K73" s="205"/>
    </row>
    <row r="74" spans="1:18" s="130" customFormat="1" ht="20.25" customHeight="1">
      <c r="A74" s="146"/>
      <c r="D74" s="463" t="s">
        <v>519</v>
      </c>
      <c r="E74" s="464"/>
      <c r="F74" s="464"/>
      <c r="G74" s="465"/>
      <c r="H74" s="463" t="s">
        <v>520</v>
      </c>
      <c r="I74" s="465"/>
      <c r="J74"/>
      <c r="K74" s="132" t="s">
        <v>529</v>
      </c>
    </row>
    <row r="75" spans="1:18" s="130" customFormat="1" ht="20.25" customHeight="1">
      <c r="A75" s="146"/>
      <c r="D75" s="524" t="s">
        <v>544</v>
      </c>
      <c r="E75" s="525"/>
      <c r="F75" s="525"/>
      <c r="G75" s="526"/>
      <c r="H75" s="469"/>
      <c r="I75" s="470"/>
      <c r="J75"/>
      <c r="K75" s="129"/>
      <c r="L75" s="145" t="s">
        <v>530</v>
      </c>
      <c r="M75" s="129"/>
      <c r="N75" s="146" t="s">
        <v>531</v>
      </c>
    </row>
    <row r="76" spans="1:18" s="130" customFormat="1" ht="20.25" customHeight="1">
      <c r="A76" s="146"/>
      <c r="D76" s="461" t="s">
        <v>546</v>
      </c>
      <c r="E76" s="462"/>
      <c r="F76" s="462"/>
      <c r="G76" s="462"/>
      <c r="H76" s="469"/>
      <c r="I76" s="470"/>
      <c r="J76"/>
    </row>
    <row r="77" spans="1:18" s="130" customFormat="1" ht="20.25" customHeight="1">
      <c r="A77" s="146" t="s">
        <v>58</v>
      </c>
      <c r="B77" s="1"/>
      <c r="C77" s="1"/>
      <c r="D77" s="1"/>
    </row>
    <row r="78" spans="1:18" s="130" customFormat="1" ht="48.75" customHeight="1">
      <c r="B78"/>
      <c r="C78"/>
      <c r="D78" s="495"/>
      <c r="E78" s="495"/>
      <c r="F78" s="495"/>
      <c r="G78" s="495"/>
      <c r="H78" s="495"/>
      <c r="I78" s="495"/>
      <c r="J78" s="495"/>
      <c r="K78" s="495"/>
      <c r="L78" s="495"/>
      <c r="M78" s="495"/>
      <c r="N78" s="495"/>
      <c r="O78" s="495"/>
      <c r="P78" s="495"/>
      <c r="Q78" s="495"/>
      <c r="R78" s="495"/>
    </row>
    <row r="79" spans="1:18" s="130" customFormat="1" ht="8.25" customHeight="1" thickBot="1"/>
    <row r="80" spans="1:18" s="130" customFormat="1" ht="14.25" thickTop="1">
      <c r="A80" s="207"/>
      <c r="B80" s="207" t="s">
        <v>22</v>
      </c>
      <c r="C80" s="207"/>
      <c r="D80" s="207"/>
      <c r="E80" s="207"/>
      <c r="F80" s="207"/>
      <c r="G80" s="207"/>
      <c r="H80" s="207"/>
      <c r="I80" s="207"/>
      <c r="J80" s="207"/>
      <c r="K80" s="207"/>
      <c r="L80" s="207"/>
      <c r="M80" s="207"/>
      <c r="N80" s="207"/>
      <c r="O80" s="207"/>
      <c r="P80" s="207"/>
      <c r="Q80" s="207"/>
      <c r="R80" s="207"/>
    </row>
    <row r="81" spans="6:22" s="130" customFormat="1">
      <c r="F81" s="130" t="s">
        <v>23</v>
      </c>
    </row>
    <row r="82" spans="6:22" s="130" customFormat="1"/>
    <row r="83" spans="6:22" s="130" customFormat="1"/>
    <row r="84" spans="6:22" s="130" customFormat="1"/>
    <row r="85" spans="6:22" s="130" customFormat="1"/>
    <row r="86" spans="6:22" s="130" customFormat="1"/>
    <row r="87" spans="6:22" s="130" customFormat="1"/>
    <row r="88" spans="6:22" s="130" customFormat="1"/>
    <row r="89" spans="6:22" s="130" customFormat="1"/>
    <row r="91" spans="6:22">
      <c r="V91" t="s">
        <v>527</v>
      </c>
    </row>
    <row r="92" spans="6:22">
      <c r="V92" t="s">
        <v>528</v>
      </c>
    </row>
  </sheetData>
  <sheetProtection algorithmName="SHA-512" hashValue="F3+LIjCrTHU81axEFJ2WQ6WBzFeQW5u8950J8vF33x2+17KnuiRyf6T0apGiGZJtRUNO8UtGkBQZPTDCgfFQfg==" saltValue="f04l3hH9s+/GCbSkIEvmXg==" spinCount="100000" sheet="1" objects="1" scenarios="1"/>
  <mergeCells count="186">
    <mergeCell ref="D76:G76"/>
    <mergeCell ref="D71:F71"/>
    <mergeCell ref="G71:I71"/>
    <mergeCell ref="D72:F72"/>
    <mergeCell ref="G72:I72"/>
    <mergeCell ref="D74:G74"/>
    <mergeCell ref="J63:R63"/>
    <mergeCell ref="D65:F65"/>
    <mergeCell ref="G65:I65"/>
    <mergeCell ref="D66:F66"/>
    <mergeCell ref="G66:I66"/>
    <mergeCell ref="D67:F67"/>
    <mergeCell ref="G67:I67"/>
    <mergeCell ref="D63:F63"/>
    <mergeCell ref="G63:I63"/>
    <mergeCell ref="H74:I74"/>
    <mergeCell ref="H75:I75"/>
    <mergeCell ref="D75:G75"/>
    <mergeCell ref="D70:F70"/>
    <mergeCell ref="G70:I70"/>
    <mergeCell ref="D60:F60"/>
    <mergeCell ref="G60:I60"/>
    <mergeCell ref="D5:G5"/>
    <mergeCell ref="A1:S1"/>
    <mergeCell ref="L22:M22"/>
    <mergeCell ref="L20:M20"/>
    <mergeCell ref="L21:M21"/>
    <mergeCell ref="O23:P23"/>
    <mergeCell ref="B2:N3"/>
    <mergeCell ref="P57:R57"/>
    <mergeCell ref="D59:F59"/>
    <mergeCell ref="G59:I59"/>
    <mergeCell ref="J60:R60"/>
    <mergeCell ref="P55:R55"/>
    <mergeCell ref="D56:F56"/>
    <mergeCell ref="G56:L56"/>
    <mergeCell ref="M56:O56"/>
    <mergeCell ref="P56:R56"/>
    <mergeCell ref="D54:F54"/>
    <mergeCell ref="G54:L54"/>
    <mergeCell ref="M54:O54"/>
    <mergeCell ref="P54:R54"/>
    <mergeCell ref="G34:H34"/>
    <mergeCell ref="G36:R36"/>
    <mergeCell ref="D78:R78"/>
    <mergeCell ref="M52:O52"/>
    <mergeCell ref="P52:R52"/>
    <mergeCell ref="A69:C69"/>
    <mergeCell ref="A64:C64"/>
    <mergeCell ref="A58:C58"/>
    <mergeCell ref="D55:F55"/>
    <mergeCell ref="G55:L55"/>
    <mergeCell ref="M55:O55"/>
    <mergeCell ref="J59:R59"/>
    <mergeCell ref="D61:F61"/>
    <mergeCell ref="G61:I61"/>
    <mergeCell ref="D62:F62"/>
    <mergeCell ref="G62:I62"/>
    <mergeCell ref="J61:R61"/>
    <mergeCell ref="J62:R62"/>
    <mergeCell ref="D57:F57"/>
    <mergeCell ref="G57:L57"/>
    <mergeCell ref="M57:O57"/>
    <mergeCell ref="H76:I76"/>
    <mergeCell ref="G53:L53"/>
    <mergeCell ref="M53:O53"/>
    <mergeCell ref="D53:F53"/>
    <mergeCell ref="P53:R53"/>
    <mergeCell ref="H42:M42"/>
    <mergeCell ref="N42:R42"/>
    <mergeCell ref="F43:G43"/>
    <mergeCell ref="H43:M43"/>
    <mergeCell ref="N43:R43"/>
    <mergeCell ref="D42:E43"/>
    <mergeCell ref="H39:M39"/>
    <mergeCell ref="N39:R39"/>
    <mergeCell ref="H40:M40"/>
    <mergeCell ref="N40:R40"/>
    <mergeCell ref="D41:E41"/>
    <mergeCell ref="F41:G41"/>
    <mergeCell ref="H41:M41"/>
    <mergeCell ref="N41:R41"/>
    <mergeCell ref="D39:E39"/>
    <mergeCell ref="F39:G39"/>
    <mergeCell ref="D40:E40"/>
    <mergeCell ref="F40:G40"/>
    <mergeCell ref="B29:C29"/>
    <mergeCell ref="J47:O47"/>
    <mergeCell ref="J48:O48"/>
    <mergeCell ref="D50:G50"/>
    <mergeCell ref="N45:R45"/>
    <mergeCell ref="N29:O29"/>
    <mergeCell ref="P29:Q29"/>
    <mergeCell ref="D32:E32"/>
    <mergeCell ref="F32:G32"/>
    <mergeCell ref="H32:I32"/>
    <mergeCell ref="J32:K32"/>
    <mergeCell ref="L32:M32"/>
    <mergeCell ref="G35:H35"/>
    <mergeCell ref="L35:M35"/>
    <mergeCell ref="N32:O32"/>
    <mergeCell ref="P32:Q32"/>
    <mergeCell ref="P48:R48"/>
    <mergeCell ref="H47:I47"/>
    <mergeCell ref="H48:I48"/>
    <mergeCell ref="D44:E44"/>
    <mergeCell ref="A46:C46"/>
    <mergeCell ref="A38:D38"/>
    <mergeCell ref="A34:C34"/>
    <mergeCell ref="F42:G42"/>
    <mergeCell ref="N44:R44"/>
    <mergeCell ref="P47:R47"/>
    <mergeCell ref="G52:L52"/>
    <mergeCell ref="D52:F52"/>
    <mergeCell ref="P49:R49"/>
    <mergeCell ref="D45:E45"/>
    <mergeCell ref="F45:G45"/>
    <mergeCell ref="H45:M45"/>
    <mergeCell ref="P50:R50"/>
    <mergeCell ref="D47:G47"/>
    <mergeCell ref="D48:G48"/>
    <mergeCell ref="D49:G49"/>
    <mergeCell ref="H50:I50"/>
    <mergeCell ref="J50:O50"/>
    <mergeCell ref="H49:I49"/>
    <mergeCell ref="J49:O49"/>
    <mergeCell ref="F44:G44"/>
    <mergeCell ref="H44:M44"/>
    <mergeCell ref="A51:C51"/>
    <mergeCell ref="A22:C22"/>
    <mergeCell ref="E22:G22"/>
    <mergeCell ref="N22:O22"/>
    <mergeCell ref="E23:G23"/>
    <mergeCell ref="A26:C26"/>
    <mergeCell ref="D26:E26"/>
    <mergeCell ref="A20:C20"/>
    <mergeCell ref="E20:G20"/>
    <mergeCell ref="N20:O20"/>
    <mergeCell ref="A21:C21"/>
    <mergeCell ref="E21:G21"/>
    <mergeCell ref="N21:O21"/>
    <mergeCell ref="G26:I26"/>
    <mergeCell ref="J26:K26"/>
    <mergeCell ref="A28:C28"/>
    <mergeCell ref="B31:C31"/>
    <mergeCell ref="B32:C32"/>
    <mergeCell ref="D29:E29"/>
    <mergeCell ref="F29:G29"/>
    <mergeCell ref="H29:I29"/>
    <mergeCell ref="J29:K29"/>
    <mergeCell ref="L29:M29"/>
    <mergeCell ref="B30:C30"/>
    <mergeCell ref="L18:M18"/>
    <mergeCell ref="P18:R18"/>
    <mergeCell ref="A13:C13"/>
    <mergeCell ref="D13:R13"/>
    <mergeCell ref="A14:C14"/>
    <mergeCell ref="D14:R14"/>
    <mergeCell ref="A15:C15"/>
    <mergeCell ref="D15:R15"/>
    <mergeCell ref="A17:C17"/>
    <mergeCell ref="A18:C18"/>
    <mergeCell ref="D18:E18"/>
    <mergeCell ref="H18:J18"/>
    <mergeCell ref="A4:C4"/>
    <mergeCell ref="D4:E4"/>
    <mergeCell ref="F4:G4"/>
    <mergeCell ref="H4:I4"/>
    <mergeCell ref="A5:C5"/>
    <mergeCell ref="A12:C12"/>
    <mergeCell ref="D12:F12"/>
    <mergeCell ref="H12:R12"/>
    <mergeCell ref="A9:C9"/>
    <mergeCell ref="J9:L9"/>
    <mergeCell ref="M9:O9"/>
    <mergeCell ref="P9:R9"/>
    <mergeCell ref="D9:I9"/>
    <mergeCell ref="A6:C6"/>
    <mergeCell ref="D6:R6"/>
    <mergeCell ref="A7:C7"/>
    <mergeCell ref="D7:R7"/>
    <mergeCell ref="A8:C8"/>
    <mergeCell ref="J8:L8"/>
    <mergeCell ref="M8:O8"/>
    <mergeCell ref="P8:R8"/>
    <mergeCell ref="D8:I8"/>
  </mergeCells>
  <phoneticPr fontId="1"/>
  <conditionalFormatting sqref="D5 D6:S9 R10:S10">
    <cfRule type="cellIs" dxfId="10" priority="2" operator="equal">
      <formula>0</formula>
    </cfRule>
  </conditionalFormatting>
  <conditionalFormatting sqref="D20:D23">
    <cfRule type="cellIs" dxfId="9" priority="8" operator="equal">
      <formula>0</formula>
    </cfRule>
    <cfRule type="expression" dxfId="8" priority="9">
      <formula>$D$21="〇"</formula>
    </cfRule>
  </conditionalFormatting>
  <conditionalFormatting sqref="D12:R15">
    <cfRule type="cellIs" dxfId="7" priority="3" operator="equal">
      <formula>0</formula>
    </cfRule>
  </conditionalFormatting>
  <conditionalFormatting sqref="H20:H24">
    <cfRule type="cellIs" dxfId="6" priority="6" operator="equal">
      <formula>0</formula>
    </cfRule>
    <cfRule type="expression" dxfId="5" priority="7">
      <formula>$D$21="〇"</formula>
    </cfRule>
  </conditionalFormatting>
  <conditionalFormatting sqref="N24 P24 D26:E26 J26:K26">
    <cfRule type="cellIs" dxfId="4" priority="4" operator="equal">
      <formula>0</formula>
    </cfRule>
  </conditionalFormatting>
  <conditionalFormatting sqref="N20:O22">
    <cfRule type="cellIs" dxfId="3" priority="5" operator="equal">
      <formula>0</formula>
    </cfRule>
  </conditionalFormatting>
  <conditionalFormatting sqref="O23:P23">
    <cfRule type="cellIs" dxfId="2" priority="1" operator="equal">
      <formula>0</formula>
    </cfRule>
  </conditionalFormatting>
  <dataValidations count="3">
    <dataValidation imeMode="off" allowBlank="1" showInputMessage="1" showErrorMessage="1" sqref="M8:R9 D5"/>
    <dataValidation imeMode="on" allowBlank="1" showInputMessage="1" showErrorMessage="1" sqref="D13:D15 H12:R12 D6:R7 D8:D9"/>
    <dataValidation type="list" allowBlank="1" showInputMessage="1" showErrorMessage="1" sqref="D34 H48:I50 G71:I72">
      <formula1>$V$90:$V$92</formula1>
    </dataValidation>
  </dataValidations>
  <pageMargins left="0.70866141732283472" right="0.39370078740157483" top="0.59055118110236227" bottom="0.47244094488188981" header="0.31496062992125984" footer="0.31496062992125984"/>
  <pageSetup paperSize="9" fitToHeight="0" orientation="portrait" r:id="rId1"/>
  <headerFooter>
    <oddHeader>&amp;C&amp;A</oddHeader>
  </headerFooter>
  <rowBreaks count="1" manualBreakCount="1">
    <brk id="4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view="pageBreakPreview" zoomScaleNormal="100" zoomScaleSheetLayoutView="100" workbookViewId="0">
      <selection activeCell="I3" sqref="I3:J3"/>
    </sheetView>
  </sheetViews>
  <sheetFormatPr defaultColWidth="9" defaultRowHeight="13.5"/>
  <cols>
    <col min="1" max="1" width="5" style="154" customWidth="1"/>
    <col min="2" max="2" width="12.125" style="154" customWidth="1"/>
    <col min="3" max="3" width="8.25" style="154" customWidth="1"/>
    <col min="4" max="4" width="17.125" style="154" customWidth="1"/>
    <col min="5" max="5" width="3.25" style="154" customWidth="1"/>
    <col min="6" max="6" width="9.625" style="154" customWidth="1"/>
    <col min="7" max="7" width="11" style="154" customWidth="1"/>
    <col min="8" max="16384" width="9" style="154"/>
  </cols>
  <sheetData>
    <row r="1" spans="1:10" ht="24">
      <c r="A1" s="153" t="s">
        <v>3</v>
      </c>
      <c r="C1" s="155"/>
      <c r="D1" s="189" t="s">
        <v>451</v>
      </c>
    </row>
    <row r="2" spans="1:10" ht="11.25" customHeight="1">
      <c r="A2" s="153"/>
      <c r="C2" s="155"/>
      <c r="D2" s="155"/>
    </row>
    <row r="3" spans="1:10" ht="20.25" customHeight="1">
      <c r="C3" s="155"/>
      <c r="D3" s="155"/>
      <c r="G3" s="156"/>
      <c r="H3" s="156" t="s">
        <v>55</v>
      </c>
      <c r="I3" s="530"/>
      <c r="J3" s="531"/>
    </row>
    <row r="4" spans="1:10" ht="8.25" customHeight="1">
      <c r="C4" s="155"/>
      <c r="D4" s="155"/>
      <c r="G4" s="157"/>
      <c r="H4" s="157"/>
      <c r="I4" s="157"/>
      <c r="J4" s="157"/>
    </row>
    <row r="5" spans="1:10">
      <c r="A5" s="153" t="s">
        <v>452</v>
      </c>
      <c r="B5" s="153"/>
    </row>
    <row r="6" spans="1:10" ht="18.75" customHeight="1">
      <c r="A6" s="153" t="s">
        <v>660</v>
      </c>
      <c r="B6" s="153"/>
    </row>
    <row r="7" spans="1:10" ht="9.75" customHeight="1">
      <c r="B7" s="153"/>
    </row>
    <row r="8" spans="1:10" ht="20.25" customHeight="1">
      <c r="A8" s="158"/>
      <c r="B8" s="154" t="s">
        <v>4</v>
      </c>
      <c r="C8" s="538">
        <f>①利用許可申請書!D36</f>
        <v>0</v>
      </c>
      <c r="D8" s="538"/>
      <c r="E8" s="538"/>
      <c r="F8" s="538"/>
      <c r="G8" s="538"/>
      <c r="H8" s="538"/>
      <c r="I8" s="538"/>
      <c r="J8" s="538"/>
    </row>
    <row r="9" spans="1:10" ht="20.25" customHeight="1">
      <c r="A9" s="159"/>
      <c r="B9" s="153" t="s">
        <v>0</v>
      </c>
      <c r="C9" s="538">
        <f>①利用許可申請書!D43</f>
        <v>0</v>
      </c>
      <c r="D9" s="538"/>
      <c r="E9" s="538"/>
      <c r="F9" s="538"/>
      <c r="G9" s="538"/>
      <c r="H9" s="538"/>
      <c r="I9" s="538"/>
      <c r="J9" s="538"/>
    </row>
    <row r="10" spans="1:10" ht="20.25" customHeight="1">
      <c r="A10" s="159"/>
      <c r="B10" s="154" t="s">
        <v>5</v>
      </c>
      <c r="C10" s="160"/>
      <c r="D10" s="193" t="str">
        <f>IF(①利用許可申請書!D50="○","第1展示場",IF(①利用許可申請書!D51="〇","第1展示場半区画",""))</f>
        <v/>
      </c>
      <c r="E10" s="529" t="str">
        <f>IF(①利用許可申請書!D52="○","第２展示場","")</f>
        <v/>
      </c>
      <c r="F10" s="529"/>
      <c r="G10" s="529" t="str">
        <f>IF(①利用許可申請書!D53="○","第３展示場","")</f>
        <v/>
      </c>
      <c r="H10" s="529"/>
      <c r="I10" s="161"/>
      <c r="J10" s="162"/>
    </row>
    <row r="11" spans="1:10" ht="20.25" customHeight="1">
      <c r="A11" s="159"/>
      <c r="B11" s="154" t="s">
        <v>6</v>
      </c>
      <c r="C11" s="163"/>
      <c r="D11" s="164" t="str">
        <f>①利用許可申請書!AB48</f>
        <v>年月日</v>
      </c>
      <c r="E11" s="165" t="s">
        <v>44</v>
      </c>
      <c r="F11" s="539" t="str">
        <f>①利用許可申請書!AC48</f>
        <v>年月日</v>
      </c>
      <c r="G11" s="539"/>
      <c r="H11" s="166"/>
      <c r="I11" s="166"/>
      <c r="J11" s="167"/>
    </row>
    <row r="12" spans="1:10" ht="7.5" customHeight="1"/>
    <row r="13" spans="1:10" ht="14.25" customHeight="1">
      <c r="A13" s="156" t="s">
        <v>45</v>
      </c>
      <c r="B13" s="527" t="s">
        <v>7</v>
      </c>
      <c r="C13" s="527"/>
      <c r="D13" s="527"/>
      <c r="E13" s="527"/>
      <c r="F13" s="527"/>
      <c r="G13" s="527"/>
      <c r="H13" s="527"/>
      <c r="I13" s="527"/>
      <c r="J13" s="527"/>
    </row>
    <row r="14" spans="1:10" ht="14.25" customHeight="1">
      <c r="B14" s="527"/>
      <c r="C14" s="527"/>
      <c r="D14" s="527"/>
      <c r="E14" s="527"/>
      <c r="F14" s="527"/>
      <c r="G14" s="527"/>
      <c r="H14" s="527"/>
      <c r="I14" s="527"/>
      <c r="J14" s="527"/>
    </row>
    <row r="15" spans="1:10" ht="14.25" customHeight="1">
      <c r="B15" s="527"/>
      <c r="C15" s="527"/>
      <c r="D15" s="527"/>
      <c r="E15" s="527"/>
      <c r="F15" s="527"/>
      <c r="G15" s="527"/>
      <c r="H15" s="527"/>
      <c r="I15" s="527"/>
      <c r="J15" s="527"/>
    </row>
    <row r="16" spans="1:10" ht="14.25" customHeight="1"/>
    <row r="17" spans="1:10" ht="14.25" customHeight="1">
      <c r="A17" s="156" t="s">
        <v>46</v>
      </c>
      <c r="B17" s="153" t="s">
        <v>454</v>
      </c>
    </row>
    <row r="18" spans="1:10" ht="14.25" customHeight="1"/>
    <row r="19" spans="1:10" ht="14.25" customHeight="1">
      <c r="A19" s="156" t="s">
        <v>47</v>
      </c>
      <c r="B19" s="532" t="s">
        <v>8</v>
      </c>
      <c r="C19" s="533"/>
      <c r="D19" s="533"/>
      <c r="E19" s="533"/>
      <c r="F19" s="533"/>
      <c r="G19" s="533"/>
      <c r="H19" s="533"/>
      <c r="I19" s="533"/>
      <c r="J19" s="533"/>
    </row>
    <row r="20" spans="1:10" ht="14.25" customHeight="1">
      <c r="B20" s="533"/>
      <c r="C20" s="533"/>
      <c r="D20" s="533"/>
      <c r="E20" s="533"/>
      <c r="F20" s="533"/>
      <c r="G20" s="533"/>
      <c r="H20" s="533"/>
      <c r="I20" s="533"/>
      <c r="J20" s="533"/>
    </row>
    <row r="21" spans="1:10" ht="14.25" customHeight="1">
      <c r="B21" s="533"/>
      <c r="C21" s="533"/>
      <c r="D21" s="533"/>
      <c r="E21" s="533"/>
      <c r="F21" s="533"/>
      <c r="G21" s="533"/>
      <c r="H21" s="533"/>
      <c r="I21" s="533"/>
      <c r="J21" s="533"/>
    </row>
    <row r="22" spans="1:10" ht="14.25" customHeight="1">
      <c r="A22" s="156" t="s">
        <v>48</v>
      </c>
      <c r="B22" s="532" t="s">
        <v>459</v>
      </c>
      <c r="C22" s="533"/>
      <c r="D22" s="533"/>
      <c r="E22" s="533"/>
      <c r="F22" s="533"/>
      <c r="G22" s="533"/>
      <c r="H22" s="533"/>
      <c r="I22" s="533"/>
      <c r="J22" s="533"/>
    </row>
    <row r="23" spans="1:10" ht="14.25" customHeight="1">
      <c r="B23" s="533"/>
      <c r="C23" s="533"/>
      <c r="D23" s="533"/>
      <c r="E23" s="533"/>
      <c r="F23" s="533"/>
      <c r="G23" s="533"/>
      <c r="H23" s="533"/>
      <c r="I23" s="533"/>
      <c r="J23" s="533"/>
    </row>
    <row r="24" spans="1:10" ht="14.25" customHeight="1">
      <c r="A24" s="156" t="s">
        <v>49</v>
      </c>
      <c r="B24" s="153" t="s">
        <v>458</v>
      </c>
    </row>
    <row r="25" spans="1:10" ht="14.25" customHeight="1"/>
    <row r="26" spans="1:10" ht="14.25" customHeight="1">
      <c r="A26" s="156" t="s">
        <v>50</v>
      </c>
      <c r="B26" s="527" t="s">
        <v>455</v>
      </c>
      <c r="C26" s="534"/>
      <c r="D26" s="534"/>
      <c r="E26" s="534"/>
      <c r="F26" s="534"/>
      <c r="G26" s="534"/>
      <c r="H26" s="534"/>
      <c r="I26" s="534"/>
      <c r="J26" s="534"/>
    </row>
    <row r="27" spans="1:10" ht="14.25" customHeight="1">
      <c r="B27" s="534"/>
      <c r="C27" s="534"/>
      <c r="D27" s="534"/>
      <c r="E27" s="534"/>
      <c r="F27" s="534"/>
      <c r="G27" s="534"/>
      <c r="H27" s="534"/>
      <c r="I27" s="534"/>
      <c r="J27" s="534"/>
    </row>
    <row r="28" spans="1:10" ht="14.25" customHeight="1">
      <c r="F28" s="154" t="s">
        <v>548</v>
      </c>
    </row>
    <row r="29" spans="1:10" ht="29.25" customHeight="1">
      <c r="B29" s="535" t="s">
        <v>9</v>
      </c>
      <c r="C29" s="535"/>
      <c r="D29" s="168" t="s">
        <v>59</v>
      </c>
      <c r="F29" s="188" t="s">
        <v>447</v>
      </c>
      <c r="G29" s="187" t="s">
        <v>448</v>
      </c>
      <c r="H29" s="187" t="s">
        <v>449</v>
      </c>
      <c r="I29" s="187" t="s">
        <v>450</v>
      </c>
    </row>
    <row r="31" spans="1:10" ht="18.75">
      <c r="A31" s="169" t="s">
        <v>456</v>
      </c>
      <c r="F31" s="170"/>
      <c r="G31" s="171" t="s">
        <v>51</v>
      </c>
    </row>
    <row r="32" spans="1:10" ht="21" customHeight="1">
      <c r="A32" s="153"/>
      <c r="B32" s="153" t="s">
        <v>445</v>
      </c>
    </row>
    <row r="33" spans="1:10" ht="29.25" customHeight="1">
      <c r="A33" s="536" t="s">
        <v>457</v>
      </c>
      <c r="B33" s="537"/>
      <c r="C33" s="537"/>
      <c r="D33" s="256"/>
    </row>
    <row r="34" spans="1:10" ht="17.25" customHeight="1">
      <c r="F34" s="153"/>
      <c r="G34" s="153" t="s">
        <v>446</v>
      </c>
    </row>
    <row r="35" spans="1:10" ht="29.25" customHeight="1">
      <c r="A35" s="153" t="s">
        <v>10</v>
      </c>
      <c r="C35" s="154" t="s">
        <v>11</v>
      </c>
      <c r="D35" s="257"/>
      <c r="F35" s="156" t="s">
        <v>56</v>
      </c>
      <c r="G35" s="154" t="s">
        <v>12</v>
      </c>
    </row>
    <row r="36" spans="1:10" ht="29.25" customHeight="1">
      <c r="C36" s="154" t="s">
        <v>13</v>
      </c>
      <c r="D36" s="258"/>
      <c r="F36" s="156" t="s">
        <v>57</v>
      </c>
      <c r="G36" s="527" t="s">
        <v>52</v>
      </c>
      <c r="H36" s="527"/>
      <c r="I36" s="527"/>
      <c r="J36" s="527"/>
    </row>
    <row r="37" spans="1:10" ht="12.75" customHeight="1">
      <c r="B37" s="153"/>
    </row>
    <row r="38" spans="1:10" ht="29.25" customHeight="1">
      <c r="A38" s="153" t="s">
        <v>14</v>
      </c>
      <c r="C38" s="154" t="s">
        <v>11</v>
      </c>
      <c r="D38" s="257"/>
      <c r="F38" s="190" t="s">
        <v>56</v>
      </c>
      <c r="G38" s="527" t="s">
        <v>53</v>
      </c>
      <c r="H38" s="527"/>
      <c r="I38" s="527"/>
      <c r="J38" s="527"/>
    </row>
    <row r="39" spans="1:10" ht="29.25" customHeight="1">
      <c r="C39" s="154" t="s">
        <v>13</v>
      </c>
      <c r="D39" s="258"/>
      <c r="F39" s="156" t="s">
        <v>57</v>
      </c>
      <c r="G39" s="154" t="s">
        <v>15</v>
      </c>
      <c r="H39" s="172"/>
      <c r="I39" s="172"/>
      <c r="J39" s="172"/>
    </row>
    <row r="40" spans="1:10" ht="12.75" customHeight="1">
      <c r="B40" s="153"/>
    </row>
    <row r="41" spans="1:10" ht="29.25" customHeight="1">
      <c r="A41" s="153" t="s">
        <v>16</v>
      </c>
      <c r="C41" s="154" t="s">
        <v>11</v>
      </c>
      <c r="D41" s="257"/>
      <c r="F41" s="190" t="s">
        <v>56</v>
      </c>
      <c r="G41" s="527" t="s">
        <v>54</v>
      </c>
      <c r="H41" s="527"/>
      <c r="I41" s="527"/>
      <c r="J41" s="527"/>
    </row>
    <row r="42" spans="1:10" ht="29.25" customHeight="1">
      <c r="C42" s="154" t="s">
        <v>13</v>
      </c>
      <c r="D42" s="258"/>
      <c r="F42" s="156" t="s">
        <v>57</v>
      </c>
      <c r="G42" s="154" t="s">
        <v>17</v>
      </c>
      <c r="H42" s="172"/>
      <c r="I42" s="172"/>
      <c r="J42" s="172"/>
    </row>
    <row r="43" spans="1:10" ht="12.75" customHeight="1">
      <c r="B43" s="153"/>
    </row>
    <row r="44" spans="1:10" ht="29.25" customHeight="1">
      <c r="A44" s="153" t="s">
        <v>18</v>
      </c>
      <c r="C44" s="154" t="s">
        <v>11</v>
      </c>
      <c r="D44" s="257"/>
      <c r="F44" s="156" t="s">
        <v>56</v>
      </c>
      <c r="G44" s="528" t="s">
        <v>19</v>
      </c>
      <c r="H44" s="528"/>
      <c r="I44" s="528"/>
      <c r="J44" s="528"/>
    </row>
    <row r="45" spans="1:10" ht="29.25" customHeight="1">
      <c r="C45" s="154" t="s">
        <v>13</v>
      </c>
      <c r="D45" s="258"/>
      <c r="F45" s="156" t="s">
        <v>57</v>
      </c>
      <c r="G45" s="154" t="s">
        <v>20</v>
      </c>
    </row>
    <row r="46" spans="1:10" ht="12.75" customHeight="1"/>
  </sheetData>
  <mergeCells count="16">
    <mergeCell ref="G41:J41"/>
    <mergeCell ref="G44:J44"/>
    <mergeCell ref="G10:H10"/>
    <mergeCell ref="I3:J3"/>
    <mergeCell ref="B22:J23"/>
    <mergeCell ref="B26:J27"/>
    <mergeCell ref="B29:C29"/>
    <mergeCell ref="A33:C33"/>
    <mergeCell ref="G36:J36"/>
    <mergeCell ref="G38:J38"/>
    <mergeCell ref="C8:J8"/>
    <mergeCell ref="C9:J9"/>
    <mergeCell ref="E10:F10"/>
    <mergeCell ref="F11:G11"/>
    <mergeCell ref="B13:J15"/>
    <mergeCell ref="B19:J21"/>
  </mergeCells>
  <phoneticPr fontId="1"/>
  <conditionalFormatting sqref="C8:J11">
    <cfRule type="cellIs" dxfId="1" priority="1" operator="equal">
      <formula>0</formula>
    </cfRule>
  </conditionalFormatting>
  <pageMargins left="0.6692913385826772" right="0.39370078740157483" top="0.78740157480314965" bottom="0.35433070866141736" header="0.31496062992125984" footer="0.31496062992125984"/>
  <pageSetup paperSize="9" fitToHeight="0" orientation="portrait" r:id="rId1"/>
  <headerFooter>
    <oddHeader>&amp;C&amp;A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showGridLines="0" view="pageBreakPreview" zoomScaleNormal="100" zoomScaleSheetLayoutView="100" workbookViewId="0">
      <selection activeCell="B9" sqref="B9:I9"/>
    </sheetView>
  </sheetViews>
  <sheetFormatPr defaultRowHeight="13.5"/>
  <cols>
    <col min="1" max="1" width="16.5" style="130" customWidth="1"/>
    <col min="2" max="9" width="9.875" style="130" customWidth="1"/>
    <col min="10" max="256" width="9" style="130"/>
    <col min="257" max="257" width="16.5" style="130" customWidth="1"/>
    <col min="258" max="265" width="9.25" style="130" customWidth="1"/>
    <col min="266" max="512" width="9" style="130"/>
    <col min="513" max="513" width="16.5" style="130" customWidth="1"/>
    <col min="514" max="521" width="9.25" style="130" customWidth="1"/>
    <col min="522" max="768" width="9" style="130"/>
    <col min="769" max="769" width="16.5" style="130" customWidth="1"/>
    <col min="770" max="777" width="9.25" style="130" customWidth="1"/>
    <col min="778" max="1024" width="9" style="130"/>
    <col min="1025" max="1025" width="16.5" style="130" customWidth="1"/>
    <col min="1026" max="1033" width="9.25" style="130" customWidth="1"/>
    <col min="1034" max="1280" width="9" style="130"/>
    <col min="1281" max="1281" width="16.5" style="130" customWidth="1"/>
    <col min="1282" max="1289" width="9.25" style="130" customWidth="1"/>
    <col min="1290" max="1536" width="9" style="130"/>
    <col min="1537" max="1537" width="16.5" style="130" customWidth="1"/>
    <col min="1538" max="1545" width="9.25" style="130" customWidth="1"/>
    <col min="1546" max="1792" width="9" style="130"/>
    <col min="1793" max="1793" width="16.5" style="130" customWidth="1"/>
    <col min="1794" max="1801" width="9.25" style="130" customWidth="1"/>
    <col min="1802" max="2048" width="9" style="130"/>
    <col min="2049" max="2049" width="16.5" style="130" customWidth="1"/>
    <col min="2050" max="2057" width="9.25" style="130" customWidth="1"/>
    <col min="2058" max="2304" width="9" style="130"/>
    <col min="2305" max="2305" width="16.5" style="130" customWidth="1"/>
    <col min="2306" max="2313" width="9.25" style="130" customWidth="1"/>
    <col min="2314" max="2560" width="9" style="130"/>
    <col min="2561" max="2561" width="16.5" style="130" customWidth="1"/>
    <col min="2562" max="2569" width="9.25" style="130" customWidth="1"/>
    <col min="2570" max="2816" width="9" style="130"/>
    <col min="2817" max="2817" width="16.5" style="130" customWidth="1"/>
    <col min="2818" max="2825" width="9.25" style="130" customWidth="1"/>
    <col min="2826" max="3072" width="9" style="130"/>
    <col min="3073" max="3073" width="16.5" style="130" customWidth="1"/>
    <col min="3074" max="3081" width="9.25" style="130" customWidth="1"/>
    <col min="3082" max="3328" width="9" style="130"/>
    <col min="3329" max="3329" width="16.5" style="130" customWidth="1"/>
    <col min="3330" max="3337" width="9.25" style="130" customWidth="1"/>
    <col min="3338" max="3584" width="9" style="130"/>
    <col min="3585" max="3585" width="16.5" style="130" customWidth="1"/>
    <col min="3586" max="3593" width="9.25" style="130" customWidth="1"/>
    <col min="3594" max="3840" width="9" style="130"/>
    <col min="3841" max="3841" width="16.5" style="130" customWidth="1"/>
    <col min="3842" max="3849" width="9.25" style="130" customWidth="1"/>
    <col min="3850" max="4096" width="9" style="130"/>
    <col min="4097" max="4097" width="16.5" style="130" customWidth="1"/>
    <col min="4098" max="4105" width="9.25" style="130" customWidth="1"/>
    <col min="4106" max="4352" width="9" style="130"/>
    <col min="4353" max="4353" width="16.5" style="130" customWidth="1"/>
    <col min="4354" max="4361" width="9.25" style="130" customWidth="1"/>
    <col min="4362" max="4608" width="9" style="130"/>
    <col min="4609" max="4609" width="16.5" style="130" customWidth="1"/>
    <col min="4610" max="4617" width="9.25" style="130" customWidth="1"/>
    <col min="4618" max="4864" width="9" style="130"/>
    <col min="4865" max="4865" width="16.5" style="130" customWidth="1"/>
    <col min="4866" max="4873" width="9.25" style="130" customWidth="1"/>
    <col min="4874" max="5120" width="9" style="130"/>
    <col min="5121" max="5121" width="16.5" style="130" customWidth="1"/>
    <col min="5122" max="5129" width="9.25" style="130" customWidth="1"/>
    <col min="5130" max="5376" width="9" style="130"/>
    <col min="5377" max="5377" width="16.5" style="130" customWidth="1"/>
    <col min="5378" max="5385" width="9.25" style="130" customWidth="1"/>
    <col min="5386" max="5632" width="9" style="130"/>
    <col min="5633" max="5633" width="16.5" style="130" customWidth="1"/>
    <col min="5634" max="5641" width="9.25" style="130" customWidth="1"/>
    <col min="5642" max="5888" width="9" style="130"/>
    <col min="5889" max="5889" width="16.5" style="130" customWidth="1"/>
    <col min="5890" max="5897" width="9.25" style="130" customWidth="1"/>
    <col min="5898" max="6144" width="9" style="130"/>
    <col min="6145" max="6145" width="16.5" style="130" customWidth="1"/>
    <col min="6146" max="6153" width="9.25" style="130" customWidth="1"/>
    <col min="6154" max="6400" width="9" style="130"/>
    <col min="6401" max="6401" width="16.5" style="130" customWidth="1"/>
    <col min="6402" max="6409" width="9.25" style="130" customWidth="1"/>
    <col min="6410" max="6656" width="9" style="130"/>
    <col min="6657" max="6657" width="16.5" style="130" customWidth="1"/>
    <col min="6658" max="6665" width="9.25" style="130" customWidth="1"/>
    <col min="6666" max="6912" width="9" style="130"/>
    <col min="6913" max="6913" width="16.5" style="130" customWidth="1"/>
    <col min="6914" max="6921" width="9.25" style="130" customWidth="1"/>
    <col min="6922" max="7168" width="9" style="130"/>
    <col min="7169" max="7169" width="16.5" style="130" customWidth="1"/>
    <col min="7170" max="7177" width="9.25" style="130" customWidth="1"/>
    <col min="7178" max="7424" width="9" style="130"/>
    <col min="7425" max="7425" width="16.5" style="130" customWidth="1"/>
    <col min="7426" max="7433" width="9.25" style="130" customWidth="1"/>
    <col min="7434" max="7680" width="9" style="130"/>
    <col min="7681" max="7681" width="16.5" style="130" customWidth="1"/>
    <col min="7682" max="7689" width="9.25" style="130" customWidth="1"/>
    <col min="7690" max="7936" width="9" style="130"/>
    <col min="7937" max="7937" width="16.5" style="130" customWidth="1"/>
    <col min="7938" max="7945" width="9.25" style="130" customWidth="1"/>
    <col min="7946" max="8192" width="9" style="130"/>
    <col min="8193" max="8193" width="16.5" style="130" customWidth="1"/>
    <col min="8194" max="8201" width="9.25" style="130" customWidth="1"/>
    <col min="8202" max="8448" width="9" style="130"/>
    <col min="8449" max="8449" width="16.5" style="130" customWidth="1"/>
    <col min="8450" max="8457" width="9.25" style="130" customWidth="1"/>
    <col min="8458" max="8704" width="9" style="130"/>
    <col min="8705" max="8705" width="16.5" style="130" customWidth="1"/>
    <col min="8706" max="8713" width="9.25" style="130" customWidth="1"/>
    <col min="8714" max="8960" width="9" style="130"/>
    <col min="8961" max="8961" width="16.5" style="130" customWidth="1"/>
    <col min="8962" max="8969" width="9.25" style="130" customWidth="1"/>
    <col min="8970" max="9216" width="9" style="130"/>
    <col min="9217" max="9217" width="16.5" style="130" customWidth="1"/>
    <col min="9218" max="9225" width="9.25" style="130" customWidth="1"/>
    <col min="9226" max="9472" width="9" style="130"/>
    <col min="9473" max="9473" width="16.5" style="130" customWidth="1"/>
    <col min="9474" max="9481" width="9.25" style="130" customWidth="1"/>
    <col min="9482" max="9728" width="9" style="130"/>
    <col min="9729" max="9729" width="16.5" style="130" customWidth="1"/>
    <col min="9730" max="9737" width="9.25" style="130" customWidth="1"/>
    <col min="9738" max="9984" width="9" style="130"/>
    <col min="9985" max="9985" width="16.5" style="130" customWidth="1"/>
    <col min="9986" max="9993" width="9.25" style="130" customWidth="1"/>
    <col min="9994" max="10240" width="9" style="130"/>
    <col min="10241" max="10241" width="16.5" style="130" customWidth="1"/>
    <col min="10242" max="10249" width="9.25" style="130" customWidth="1"/>
    <col min="10250" max="10496" width="9" style="130"/>
    <col min="10497" max="10497" width="16.5" style="130" customWidth="1"/>
    <col min="10498" max="10505" width="9.25" style="130" customWidth="1"/>
    <col min="10506" max="10752" width="9" style="130"/>
    <col min="10753" max="10753" width="16.5" style="130" customWidth="1"/>
    <col min="10754" max="10761" width="9.25" style="130" customWidth="1"/>
    <col min="10762" max="11008" width="9" style="130"/>
    <col min="11009" max="11009" width="16.5" style="130" customWidth="1"/>
    <col min="11010" max="11017" width="9.25" style="130" customWidth="1"/>
    <col min="11018" max="11264" width="9" style="130"/>
    <col min="11265" max="11265" width="16.5" style="130" customWidth="1"/>
    <col min="11266" max="11273" width="9.25" style="130" customWidth="1"/>
    <col min="11274" max="11520" width="9" style="130"/>
    <col min="11521" max="11521" width="16.5" style="130" customWidth="1"/>
    <col min="11522" max="11529" width="9.25" style="130" customWidth="1"/>
    <col min="11530" max="11776" width="9" style="130"/>
    <col min="11777" max="11777" width="16.5" style="130" customWidth="1"/>
    <col min="11778" max="11785" width="9.25" style="130" customWidth="1"/>
    <col min="11786" max="12032" width="9" style="130"/>
    <col min="12033" max="12033" width="16.5" style="130" customWidth="1"/>
    <col min="12034" max="12041" width="9.25" style="130" customWidth="1"/>
    <col min="12042" max="12288" width="9" style="130"/>
    <col min="12289" max="12289" width="16.5" style="130" customWidth="1"/>
    <col min="12290" max="12297" width="9.25" style="130" customWidth="1"/>
    <col min="12298" max="12544" width="9" style="130"/>
    <col min="12545" max="12545" width="16.5" style="130" customWidth="1"/>
    <col min="12546" max="12553" width="9.25" style="130" customWidth="1"/>
    <col min="12554" max="12800" width="9" style="130"/>
    <col min="12801" max="12801" width="16.5" style="130" customWidth="1"/>
    <col min="12802" max="12809" width="9.25" style="130" customWidth="1"/>
    <col min="12810" max="13056" width="9" style="130"/>
    <col min="13057" max="13057" width="16.5" style="130" customWidth="1"/>
    <col min="13058" max="13065" width="9.25" style="130" customWidth="1"/>
    <col min="13066" max="13312" width="9" style="130"/>
    <col min="13313" max="13313" width="16.5" style="130" customWidth="1"/>
    <col min="13314" max="13321" width="9.25" style="130" customWidth="1"/>
    <col min="13322" max="13568" width="9" style="130"/>
    <col min="13569" max="13569" width="16.5" style="130" customWidth="1"/>
    <col min="13570" max="13577" width="9.25" style="130" customWidth="1"/>
    <col min="13578" max="13824" width="9" style="130"/>
    <col min="13825" max="13825" width="16.5" style="130" customWidth="1"/>
    <col min="13826" max="13833" width="9.25" style="130" customWidth="1"/>
    <col min="13834" max="14080" width="9" style="130"/>
    <col min="14081" max="14081" width="16.5" style="130" customWidth="1"/>
    <col min="14082" max="14089" width="9.25" style="130" customWidth="1"/>
    <col min="14090" max="14336" width="9" style="130"/>
    <col min="14337" max="14337" width="16.5" style="130" customWidth="1"/>
    <col min="14338" max="14345" width="9.25" style="130" customWidth="1"/>
    <col min="14346" max="14592" width="9" style="130"/>
    <col min="14593" max="14593" width="16.5" style="130" customWidth="1"/>
    <col min="14594" max="14601" width="9.25" style="130" customWidth="1"/>
    <col min="14602" max="14848" width="9" style="130"/>
    <col min="14849" max="14849" width="16.5" style="130" customWidth="1"/>
    <col min="14850" max="14857" width="9.25" style="130" customWidth="1"/>
    <col min="14858" max="15104" width="9" style="130"/>
    <col min="15105" max="15105" width="16.5" style="130" customWidth="1"/>
    <col min="15106" max="15113" width="9.25" style="130" customWidth="1"/>
    <col min="15114" max="15360" width="9" style="130"/>
    <col min="15361" max="15361" width="16.5" style="130" customWidth="1"/>
    <col min="15362" max="15369" width="9.25" style="130" customWidth="1"/>
    <col min="15370" max="15616" width="9" style="130"/>
    <col min="15617" max="15617" width="16.5" style="130" customWidth="1"/>
    <col min="15618" max="15625" width="9.25" style="130" customWidth="1"/>
    <col min="15626" max="15872" width="9" style="130"/>
    <col min="15873" max="15873" width="16.5" style="130" customWidth="1"/>
    <col min="15874" max="15881" width="9.25" style="130" customWidth="1"/>
    <col min="15882" max="16128" width="9" style="130"/>
    <col min="16129" max="16129" width="16.5" style="130" customWidth="1"/>
    <col min="16130" max="16137" width="9.25" style="130" customWidth="1"/>
    <col min="16138" max="16384" width="9" style="130"/>
  </cols>
  <sheetData>
    <row r="1" spans="1:9" ht="18.75">
      <c r="A1" s="542" t="s">
        <v>42</v>
      </c>
      <c r="B1" s="542"/>
      <c r="C1" s="542"/>
      <c r="D1" s="542"/>
      <c r="E1" s="542"/>
      <c r="F1" s="542"/>
      <c r="G1" s="542"/>
      <c r="H1" s="542"/>
      <c r="I1" s="542"/>
    </row>
    <row r="2" spans="1:9" ht="18" customHeight="1">
      <c r="A2" s="131"/>
      <c r="B2" s="131"/>
      <c r="C2" s="260" t="s">
        <v>653</v>
      </c>
      <c r="D2" s="131"/>
      <c r="E2" s="131"/>
      <c r="F2" s="131"/>
      <c r="G2" s="131"/>
      <c r="H2" s="131"/>
      <c r="I2" s="131"/>
    </row>
    <row r="3" spans="1:9" ht="24.75" customHeight="1">
      <c r="A3" s="132"/>
      <c r="B3" s="133"/>
      <c r="C3" s="132"/>
      <c r="D3" s="132"/>
      <c r="E3" s="132"/>
      <c r="F3" s="132"/>
      <c r="G3" s="134" t="s">
        <v>25</v>
      </c>
      <c r="H3" s="530"/>
      <c r="I3" s="531"/>
    </row>
    <row r="4" spans="1:9" ht="27.75" customHeight="1">
      <c r="A4" s="543" t="s">
        <v>654</v>
      </c>
      <c r="B4" s="544"/>
      <c r="C4" s="544"/>
      <c r="D4" s="544"/>
      <c r="E4" s="544"/>
      <c r="F4" s="544"/>
      <c r="G4" s="544"/>
      <c r="H4" s="544"/>
      <c r="I4" s="544"/>
    </row>
    <row r="5" spans="1:9" ht="18.75" customHeight="1">
      <c r="A5" s="132" t="s">
        <v>33</v>
      </c>
      <c r="B5" s="135"/>
    </row>
    <row r="6" spans="1:9" ht="40.5" customHeight="1" thickBot="1">
      <c r="A6" s="548" t="s">
        <v>655</v>
      </c>
      <c r="B6" s="549"/>
      <c r="C6" s="549"/>
      <c r="D6" s="549"/>
      <c r="E6" s="549"/>
      <c r="F6" s="549"/>
      <c r="G6" s="549"/>
      <c r="H6" s="549"/>
      <c r="I6" s="549"/>
    </row>
    <row r="7" spans="1:9" ht="30" customHeight="1">
      <c r="A7" s="136" t="s">
        <v>26</v>
      </c>
      <c r="B7" s="545">
        <f>①利用許可申請書!D36</f>
        <v>0</v>
      </c>
      <c r="C7" s="546"/>
      <c r="D7" s="546"/>
      <c r="E7" s="546"/>
      <c r="F7" s="546"/>
      <c r="G7" s="546"/>
      <c r="H7" s="546"/>
      <c r="I7" s="546"/>
    </row>
    <row r="8" spans="1:9" ht="33" customHeight="1">
      <c r="A8" s="137" t="s">
        <v>38</v>
      </c>
      <c r="B8" s="463">
        <f>①利用許可申請書!D38</f>
        <v>0</v>
      </c>
      <c r="C8" s="464"/>
      <c r="D8" s="464"/>
      <c r="E8" s="183" t="s">
        <v>443</v>
      </c>
      <c r="F8" s="137" t="s">
        <v>27</v>
      </c>
      <c r="G8" s="462">
        <f>①利用許可申請書!M38</f>
        <v>0</v>
      </c>
      <c r="H8" s="547"/>
      <c r="I8" s="547"/>
    </row>
    <row r="9" spans="1:9" ht="36.75" customHeight="1">
      <c r="A9" s="138" t="s">
        <v>61</v>
      </c>
      <c r="B9" s="540"/>
      <c r="C9" s="541"/>
      <c r="D9" s="541"/>
      <c r="E9" s="541"/>
      <c r="F9" s="541"/>
      <c r="G9" s="541"/>
      <c r="H9" s="541"/>
      <c r="I9" s="541"/>
    </row>
    <row r="10" spans="1:9" ht="209.25" customHeight="1">
      <c r="A10" s="557" t="s">
        <v>556</v>
      </c>
      <c r="B10" s="561"/>
      <c r="C10" s="562"/>
      <c r="D10" s="562"/>
      <c r="E10" s="562"/>
      <c r="F10" s="562"/>
      <c r="G10" s="562"/>
      <c r="H10" s="562"/>
      <c r="I10" s="562"/>
    </row>
    <row r="11" spans="1:9" ht="15.75" customHeight="1">
      <c r="A11" s="558"/>
      <c r="B11" s="563" t="s">
        <v>28</v>
      </c>
      <c r="C11" s="564"/>
      <c r="D11" s="564"/>
      <c r="E11" s="564"/>
      <c r="F11" s="564"/>
      <c r="G11" s="564"/>
      <c r="H11" s="564"/>
      <c r="I11" s="565"/>
    </row>
    <row r="12" spans="1:9" ht="29.25" customHeight="1">
      <c r="A12" s="559"/>
      <c r="B12" s="566"/>
      <c r="C12" s="567"/>
      <c r="D12" s="567"/>
      <c r="E12" s="567"/>
      <c r="F12" s="567"/>
      <c r="G12" s="567"/>
      <c r="H12" s="567"/>
      <c r="I12" s="568"/>
    </row>
    <row r="13" spans="1:9" ht="15" customHeight="1">
      <c r="A13" s="559"/>
      <c r="B13" s="569" t="s">
        <v>62</v>
      </c>
      <c r="C13" s="570"/>
      <c r="D13" s="570"/>
      <c r="E13" s="570"/>
      <c r="F13" s="570"/>
      <c r="G13" s="570"/>
      <c r="H13" s="570"/>
      <c r="I13" s="571"/>
    </row>
    <row r="14" spans="1:9" ht="29.25" customHeight="1">
      <c r="A14" s="560"/>
      <c r="B14" s="572"/>
      <c r="C14" s="573"/>
      <c r="D14" s="573"/>
      <c r="E14" s="573"/>
      <c r="F14" s="573"/>
      <c r="G14" s="573"/>
      <c r="H14" s="573"/>
      <c r="I14" s="574"/>
    </row>
    <row r="15" spans="1:9" ht="4.5" customHeight="1">
      <c r="A15" s="139"/>
      <c r="B15" s="132"/>
      <c r="C15" s="132"/>
      <c r="D15" s="132"/>
      <c r="E15" s="132"/>
      <c r="F15" s="132"/>
      <c r="G15" s="132"/>
      <c r="H15" s="132"/>
    </row>
    <row r="16" spans="1:9" ht="13.5" customHeight="1">
      <c r="A16" s="481" t="s">
        <v>43</v>
      </c>
      <c r="B16" s="140" t="s">
        <v>1</v>
      </c>
      <c r="C16" s="141" t="s">
        <v>2</v>
      </c>
      <c r="D16" s="141" t="s">
        <v>29</v>
      </c>
      <c r="E16" s="142" t="s">
        <v>30</v>
      </c>
      <c r="F16" s="143" t="s">
        <v>1</v>
      </c>
      <c r="G16" s="141" t="s">
        <v>2</v>
      </c>
      <c r="H16" s="141" t="s">
        <v>29</v>
      </c>
      <c r="I16" s="144" t="s">
        <v>30</v>
      </c>
    </row>
    <row r="17" spans="1:9" ht="19.5" customHeight="1">
      <c r="A17" s="462"/>
      <c r="B17" s="114"/>
      <c r="C17" s="115"/>
      <c r="D17" s="116"/>
      <c r="E17" s="117"/>
      <c r="F17" s="118"/>
      <c r="G17" s="115"/>
      <c r="H17" s="116"/>
      <c r="I17" s="119"/>
    </row>
    <row r="18" spans="1:9" ht="19.5" customHeight="1">
      <c r="A18" s="462"/>
      <c r="B18" s="114"/>
      <c r="C18" s="115"/>
      <c r="D18" s="120"/>
      <c r="E18" s="121"/>
      <c r="F18" s="118"/>
      <c r="G18" s="115"/>
      <c r="H18" s="116"/>
      <c r="I18" s="119"/>
    </row>
    <row r="19" spans="1:9" ht="19.5" customHeight="1">
      <c r="A19" s="462"/>
      <c r="B19" s="114"/>
      <c r="C19" s="115"/>
      <c r="D19" s="120"/>
      <c r="E19" s="121"/>
      <c r="F19" s="118"/>
      <c r="G19" s="115"/>
      <c r="H19" s="120"/>
      <c r="I19" s="122"/>
    </row>
    <row r="20" spans="1:9" ht="19.5" customHeight="1">
      <c r="A20" s="462"/>
      <c r="B20" s="191"/>
      <c r="C20" s="123"/>
      <c r="D20" s="124"/>
      <c r="E20" s="125"/>
      <c r="F20" s="126"/>
      <c r="G20" s="123"/>
      <c r="H20" s="124"/>
      <c r="I20" s="127"/>
    </row>
    <row r="21" spans="1:9" ht="6" customHeight="1">
      <c r="A21" s="139"/>
      <c r="B21" s="145"/>
      <c r="C21" s="132"/>
      <c r="D21" s="132"/>
      <c r="E21" s="132"/>
      <c r="F21" s="145"/>
      <c r="G21" s="132"/>
      <c r="H21" s="132"/>
      <c r="I21" s="132"/>
    </row>
    <row r="22" spans="1:9" ht="31.5" customHeight="1">
      <c r="A22" s="259" t="s">
        <v>658</v>
      </c>
      <c r="B22" s="128"/>
      <c r="C22" s="192"/>
      <c r="D22" s="550" t="s">
        <v>656</v>
      </c>
      <c r="E22" s="550"/>
      <c r="F22" s="550"/>
      <c r="G22" s="550"/>
      <c r="H22" s="550"/>
      <c r="I22" s="551"/>
    </row>
    <row r="23" spans="1:9" ht="27" customHeight="1">
      <c r="A23" s="552" t="s">
        <v>657</v>
      </c>
      <c r="B23" s="553"/>
      <c r="C23" s="553"/>
      <c r="D23" s="553"/>
      <c r="E23" s="553"/>
      <c r="F23" s="553"/>
      <c r="G23" s="553"/>
      <c r="H23" s="554"/>
      <c r="I23" s="129" t="s">
        <v>37</v>
      </c>
    </row>
    <row r="24" spans="1:9" ht="84.75" customHeight="1">
      <c r="A24" s="137" t="s">
        <v>32</v>
      </c>
      <c r="B24" s="555"/>
      <c r="C24" s="556"/>
      <c r="D24" s="556"/>
      <c r="E24" s="556"/>
      <c r="F24" s="556"/>
      <c r="G24" s="556"/>
      <c r="H24" s="556"/>
      <c r="I24" s="556"/>
    </row>
    <row r="25" spans="1:9" ht="15.75" customHeight="1">
      <c r="A25" s="146" t="s">
        <v>40</v>
      </c>
      <c r="B25" s="132"/>
      <c r="C25" s="132"/>
      <c r="D25" s="134"/>
      <c r="E25" s="146"/>
      <c r="F25" s="132"/>
      <c r="G25" s="132"/>
      <c r="H25" s="147" t="s">
        <v>35</v>
      </c>
      <c r="I25" s="148" t="s">
        <v>36</v>
      </c>
    </row>
    <row r="26" spans="1:9" ht="39.75" customHeight="1">
      <c r="A26" s="149"/>
      <c r="B26" s="150"/>
      <c r="C26" s="150"/>
      <c r="D26" s="134" t="s">
        <v>41</v>
      </c>
      <c r="E26" s="146"/>
      <c r="F26" s="132" t="s">
        <v>34</v>
      </c>
      <c r="G26" s="132"/>
      <c r="H26" s="151"/>
      <c r="I26" s="152"/>
    </row>
    <row r="27" spans="1:9">
      <c r="A27" s="132"/>
      <c r="B27" s="132"/>
      <c r="C27" s="132"/>
      <c r="D27" s="132"/>
      <c r="E27" s="132"/>
      <c r="F27" s="132"/>
      <c r="G27" s="132"/>
      <c r="H27" s="132"/>
    </row>
    <row r="28" spans="1:9">
      <c r="A28" s="132"/>
      <c r="B28" s="132"/>
      <c r="C28" s="132"/>
      <c r="D28" s="132"/>
      <c r="E28" s="132"/>
      <c r="F28" s="132"/>
      <c r="G28" s="132"/>
      <c r="H28" s="132"/>
    </row>
    <row r="29" spans="1:9">
      <c r="A29" s="132"/>
      <c r="B29" s="132"/>
      <c r="C29" s="132"/>
      <c r="D29" s="132"/>
      <c r="E29" s="132"/>
      <c r="F29" s="132"/>
      <c r="G29" s="132"/>
      <c r="H29" s="132"/>
    </row>
    <row r="30" spans="1:9">
      <c r="A30" s="132"/>
      <c r="B30" s="132"/>
      <c r="C30" s="132"/>
      <c r="D30" s="132"/>
      <c r="E30" s="132"/>
      <c r="F30" s="132"/>
      <c r="G30" s="132"/>
      <c r="H30" s="132"/>
    </row>
    <row r="31" spans="1:9">
      <c r="A31" s="132"/>
      <c r="B31" s="132"/>
      <c r="C31" s="132"/>
      <c r="D31" s="132"/>
      <c r="E31" s="132"/>
      <c r="F31" s="132"/>
      <c r="G31" s="132"/>
      <c r="H31" s="132"/>
    </row>
    <row r="32" spans="1:9">
      <c r="A32" s="132"/>
      <c r="B32" s="132"/>
      <c r="C32" s="132"/>
      <c r="D32" s="132"/>
      <c r="E32" s="132"/>
      <c r="F32" s="132"/>
      <c r="G32" s="132"/>
      <c r="H32" s="132"/>
    </row>
    <row r="33" spans="1:8">
      <c r="A33" s="132"/>
      <c r="B33" s="132"/>
      <c r="C33" s="132"/>
      <c r="D33" s="132"/>
      <c r="E33" s="132"/>
      <c r="F33" s="132"/>
      <c r="G33" s="132"/>
      <c r="H33" s="132"/>
    </row>
    <row r="34" spans="1:8">
      <c r="A34" s="132"/>
      <c r="B34" s="132"/>
      <c r="C34" s="132"/>
      <c r="D34" s="132"/>
      <c r="E34" s="132"/>
      <c r="F34" s="132"/>
      <c r="G34" s="132"/>
      <c r="H34" s="132"/>
    </row>
    <row r="35" spans="1:8">
      <c r="A35" s="132"/>
      <c r="B35" s="132"/>
      <c r="C35" s="132"/>
      <c r="D35" s="132"/>
      <c r="E35" s="132"/>
      <c r="F35" s="132"/>
      <c r="G35" s="132"/>
      <c r="H35" s="132"/>
    </row>
    <row r="36" spans="1:8">
      <c r="A36" s="132"/>
      <c r="B36" s="132"/>
      <c r="C36" s="132"/>
      <c r="D36" s="132"/>
      <c r="E36" s="132"/>
      <c r="F36" s="132"/>
      <c r="G36" s="132"/>
      <c r="H36" s="132"/>
    </row>
    <row r="37" spans="1:8">
      <c r="A37" s="132"/>
      <c r="B37" s="132"/>
      <c r="C37" s="132"/>
      <c r="D37" s="132"/>
      <c r="E37" s="132"/>
      <c r="F37" s="132"/>
      <c r="G37" s="132"/>
      <c r="H37" s="132"/>
    </row>
    <row r="38" spans="1:8">
      <c r="A38" s="132"/>
      <c r="B38" s="132"/>
      <c r="C38" s="132"/>
      <c r="D38" s="132"/>
      <c r="E38" s="132"/>
      <c r="F38" s="132"/>
      <c r="G38" s="132"/>
      <c r="H38" s="132"/>
    </row>
    <row r="39" spans="1:8">
      <c r="A39" s="132"/>
      <c r="B39" s="132"/>
      <c r="C39" s="132"/>
      <c r="D39" s="132"/>
      <c r="E39" s="132"/>
      <c r="F39" s="132"/>
      <c r="G39" s="132"/>
      <c r="H39" s="132"/>
    </row>
    <row r="40" spans="1:8">
      <c r="A40" s="132"/>
      <c r="B40" s="132"/>
      <c r="C40" s="132"/>
      <c r="D40" s="132"/>
      <c r="E40" s="132"/>
      <c r="F40" s="132"/>
      <c r="G40" s="132"/>
      <c r="H40" s="132"/>
    </row>
    <row r="41" spans="1:8">
      <c r="A41" s="132"/>
      <c r="B41" s="132"/>
      <c r="C41" s="132"/>
      <c r="D41" s="132"/>
      <c r="E41" s="132"/>
      <c r="F41" s="132"/>
      <c r="G41" s="132"/>
      <c r="H41" s="132"/>
    </row>
    <row r="66" spans="9:9">
      <c r="I66" s="130" t="s">
        <v>31</v>
      </c>
    </row>
    <row r="67" spans="9:9">
      <c r="I67" s="130" t="s">
        <v>37</v>
      </c>
    </row>
  </sheetData>
  <mergeCells count="18">
    <mergeCell ref="A16:A20"/>
    <mergeCell ref="D22:I22"/>
    <mergeCell ref="A23:H23"/>
    <mergeCell ref="B24:I24"/>
    <mergeCell ref="A10:A14"/>
    <mergeCell ref="B10:I10"/>
    <mergeCell ref="B11:I11"/>
    <mergeCell ref="B12:I12"/>
    <mergeCell ref="B13:I13"/>
    <mergeCell ref="B14:I14"/>
    <mergeCell ref="B9:I9"/>
    <mergeCell ref="A1:I1"/>
    <mergeCell ref="A4:I4"/>
    <mergeCell ref="B7:I7"/>
    <mergeCell ref="G8:I8"/>
    <mergeCell ref="A6:I6"/>
    <mergeCell ref="H3:I3"/>
    <mergeCell ref="B8:D8"/>
  </mergeCells>
  <phoneticPr fontId="1"/>
  <conditionalFormatting sqref="B7:I8">
    <cfRule type="cellIs" dxfId="0" priority="1" operator="equal">
      <formula>0</formula>
    </cfRule>
  </conditionalFormatting>
  <dataValidations count="1">
    <dataValidation type="list" allowBlank="1" showInputMessage="1" showErrorMessage="1" sqref="I23">
      <formula1>$I$66:$I$67</formula1>
    </dataValidation>
  </dataValidations>
  <pageMargins left="0.59055118110236227" right="0.39370078740157483" top="0.78740157480314965" bottom="0.31" header="0.51181102362204722" footer="0.19"/>
  <pageSetup paperSize="9" scale="98" fitToHeight="0" orientation="portrait" r:id="rId1"/>
  <headerFooter alignWithMargins="0">
    <oddHeader>&amp;C&amp;A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提出書類の説明</vt:lpstr>
      <vt:lpstr>①利用許可申請書 (記入例)</vt:lpstr>
      <vt:lpstr>①利用許可申請書</vt:lpstr>
      <vt:lpstr>②利用計画打合表</vt:lpstr>
      <vt:lpstr>③防災計画書</vt:lpstr>
      <vt:lpstr>④HP掲載申込書</vt:lpstr>
      <vt:lpstr>①利用許可申請書!Print_Area</vt:lpstr>
      <vt:lpstr>'①利用許可申請書 (記入例)'!Print_Area</vt:lpstr>
      <vt:lpstr>②利用計画打合表!Print_Area</vt:lpstr>
      <vt:lpstr>③防災計画書!Print_Area</vt:lpstr>
      <vt:lpstr>④HP掲載申込書!Print_Area</vt:lpstr>
      <vt:lpstr>提出書類の説明!Print_Area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SV2014007</dc:creator>
  <cp:lastModifiedBy>user</cp:lastModifiedBy>
  <cp:lastPrinted>2025-01-31T07:04:27Z</cp:lastPrinted>
  <dcterms:created xsi:type="dcterms:W3CDTF">2018-10-11T07:18:39Z</dcterms:created>
  <dcterms:modified xsi:type="dcterms:W3CDTF">2025-02-02T11:26:32Z</dcterms:modified>
</cp:coreProperties>
</file>